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D - LGBA\Municipalities\03. Allocations\2026-27\"/>
    </mc:Choice>
  </mc:AlternateContent>
  <xr:revisionPtr revIDLastSave="0" documentId="13_ncr:1_{4DB5473F-8D4F-4564-8ED2-6E9DF5F591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CPT!$A$1:$H$191</definedName>
    <definedName name="_xlnm.Print_Area" localSheetId="2">'DC1'!$A$1:$H$191</definedName>
    <definedName name="_xlnm.Print_Area" localSheetId="3">'DC2'!$A$1:$H$191</definedName>
    <definedName name="_xlnm.Print_Area" localSheetId="4">'DC3'!$A$1:$H$191</definedName>
    <definedName name="_xlnm.Print_Area" localSheetId="5">'DC4'!$A$1:$H$191</definedName>
    <definedName name="_xlnm.Print_Area" localSheetId="6">'DC5'!$A$1:$H$191</definedName>
    <definedName name="_xlnm.Print_Area" localSheetId="0">Summary!$A$1:$H$191</definedName>
    <definedName name="_xlnm.Print_Area" localSheetId="7">'WC011'!$A$1:$H$191</definedName>
    <definedName name="_xlnm.Print_Area" localSheetId="8">'WC012'!$A$1:$H$191</definedName>
    <definedName name="_xlnm.Print_Area" localSheetId="9">'WC013'!$A$1:$H$191</definedName>
    <definedName name="_xlnm.Print_Area" localSheetId="10">'WC014'!$A$1:$H$191</definedName>
    <definedName name="_xlnm.Print_Area" localSheetId="11">'WC015'!$A$1:$H$191</definedName>
    <definedName name="_xlnm.Print_Area" localSheetId="12">'WC022'!$A$1:$H$191</definedName>
    <definedName name="_xlnm.Print_Area" localSheetId="13">'WC023'!$A$1:$H$191</definedName>
    <definedName name="_xlnm.Print_Area" localSheetId="14">'WC024'!$A$1:$H$191</definedName>
    <definedName name="_xlnm.Print_Area" localSheetId="15">'WC025'!$A$1:$H$191</definedName>
    <definedName name="_xlnm.Print_Area" localSheetId="16">'WC026'!$A$1:$H$191</definedName>
    <definedName name="_xlnm.Print_Area" localSheetId="17">'WC031'!$A$1:$H$191</definedName>
    <definedName name="_xlnm.Print_Area" localSheetId="18">'WC032'!$A$1:$H$191</definedName>
    <definedName name="_xlnm.Print_Area" localSheetId="19">'WC033'!$A$1:$H$191</definedName>
    <definedName name="_xlnm.Print_Area" localSheetId="20">'WC034'!$A$1:$H$191</definedName>
    <definedName name="_xlnm.Print_Area" localSheetId="21">'WC041'!$A$1:$H$191</definedName>
    <definedName name="_xlnm.Print_Area" localSheetId="22">'WC042'!$A$1:$H$191</definedName>
    <definedName name="_xlnm.Print_Area" localSheetId="23">'WC043'!$A$1:$H$191</definedName>
    <definedName name="_xlnm.Print_Area" localSheetId="24">'WC044'!$A$1:$H$191</definedName>
    <definedName name="_xlnm.Print_Area" localSheetId="25">'WC045'!$A$1:$H$191</definedName>
    <definedName name="_xlnm.Print_Area" localSheetId="26">'WC047'!$A$1:$H$191</definedName>
    <definedName name="_xlnm.Print_Area" localSheetId="27">'WC048'!$A$1:$H$191</definedName>
    <definedName name="_xlnm.Print_Area" localSheetId="28">'WC051'!$A$1:$H$191</definedName>
    <definedName name="_xlnm.Print_Area" localSheetId="29">'WC052'!$A$1:$H$191</definedName>
    <definedName name="_xlnm.Print_Area" localSheetId="30">'WC053'!$A$1:$H$191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8" i="1"/>
  <c r="G69" i="1"/>
  <c r="H69" i="1"/>
  <c r="G70" i="1"/>
  <c r="H70" i="1"/>
  <c r="F69" i="1"/>
  <c r="F70" i="1"/>
  <c r="F68" i="1"/>
  <c r="F67" i="1" l="1"/>
  <c r="F6" i="1"/>
  <c r="H108" i="1" l="1"/>
  <c r="H109" i="1"/>
  <c r="G108" i="1"/>
  <c r="G109" i="1"/>
  <c r="F108" i="1"/>
  <c r="F109" i="1"/>
  <c r="G76" i="1"/>
  <c r="H76" i="1"/>
  <c r="G77" i="1"/>
  <c r="H77" i="1"/>
  <c r="F77" i="1"/>
  <c r="H67" i="2"/>
  <c r="G67" i="2"/>
  <c r="F67" i="2"/>
  <c r="H67" i="3"/>
  <c r="G67" i="3"/>
  <c r="F67" i="3"/>
  <c r="H67" i="4"/>
  <c r="G67" i="4"/>
  <c r="F67" i="4"/>
  <c r="H67" i="5"/>
  <c r="G67" i="5"/>
  <c r="F67" i="5"/>
  <c r="H67" i="6"/>
  <c r="G67" i="6"/>
  <c r="F67" i="6"/>
  <c r="H67" i="7"/>
  <c r="G67" i="7"/>
  <c r="F67" i="7"/>
  <c r="H67" i="8"/>
  <c r="G67" i="8"/>
  <c r="F67" i="8"/>
  <c r="H67" i="9"/>
  <c r="G67" i="9"/>
  <c r="F67" i="9"/>
  <c r="H67" i="10"/>
  <c r="G67" i="10"/>
  <c r="F67" i="10"/>
  <c r="H67" i="11"/>
  <c r="G67" i="11"/>
  <c r="F67" i="11"/>
  <c r="H67" i="12"/>
  <c r="G67" i="12"/>
  <c r="F67" i="12"/>
  <c r="H67" i="13"/>
  <c r="G67" i="13"/>
  <c r="F67" i="13"/>
  <c r="H67" i="14"/>
  <c r="G67" i="14"/>
  <c r="F67" i="14"/>
  <c r="H67" i="15"/>
  <c r="G67" i="15"/>
  <c r="F67" i="15"/>
  <c r="H67" i="16"/>
  <c r="G67" i="16"/>
  <c r="F67" i="16"/>
  <c r="H67" i="17"/>
  <c r="G67" i="17"/>
  <c r="F67" i="17"/>
  <c r="H67" i="18"/>
  <c r="G67" i="18"/>
  <c r="F67" i="18"/>
  <c r="H67" i="19"/>
  <c r="G67" i="19"/>
  <c r="F67" i="19"/>
  <c r="H67" i="20"/>
  <c r="G67" i="20"/>
  <c r="F67" i="20"/>
  <c r="H67" i="21"/>
  <c r="G67" i="21"/>
  <c r="F67" i="21"/>
  <c r="H67" i="22"/>
  <c r="G67" i="22"/>
  <c r="F67" i="22"/>
  <c r="H67" i="23"/>
  <c r="G67" i="23"/>
  <c r="F67" i="23"/>
  <c r="H67" i="24"/>
  <c r="G67" i="24"/>
  <c r="F67" i="24"/>
  <c r="H67" i="25"/>
  <c r="G67" i="25"/>
  <c r="F67" i="25"/>
  <c r="H67" i="26"/>
  <c r="G67" i="26"/>
  <c r="F67" i="26"/>
  <c r="H67" i="27"/>
  <c r="G67" i="27"/>
  <c r="F67" i="27"/>
  <c r="H67" i="28"/>
  <c r="G67" i="28"/>
  <c r="F67" i="28"/>
  <c r="H67" i="29"/>
  <c r="G67" i="29"/>
  <c r="F67" i="29"/>
  <c r="H67" i="30"/>
  <c r="G67" i="30"/>
  <c r="F67" i="30"/>
  <c r="H67" i="31"/>
  <c r="G67" i="31"/>
  <c r="F67" i="31"/>
  <c r="G105" i="1" l="1"/>
  <c r="H105" i="1"/>
  <c r="G106" i="1"/>
  <c r="H106" i="1"/>
  <c r="G107" i="1"/>
  <c r="H107" i="1"/>
  <c r="G110" i="1"/>
  <c r="H110" i="1"/>
  <c r="G111" i="1"/>
  <c r="H111" i="1"/>
  <c r="F106" i="1"/>
  <c r="F107" i="1"/>
  <c r="F110" i="1"/>
  <c r="F111" i="1"/>
  <c r="F105" i="1"/>
  <c r="G99" i="1"/>
  <c r="H99" i="1"/>
  <c r="G100" i="1"/>
  <c r="H100" i="1"/>
  <c r="G101" i="1"/>
  <c r="H101" i="1"/>
  <c r="G102" i="1"/>
  <c r="H102" i="1"/>
  <c r="F100" i="1"/>
  <c r="F101" i="1"/>
  <c r="F102" i="1"/>
  <c r="F99" i="1"/>
  <c r="G93" i="1"/>
  <c r="H93" i="1"/>
  <c r="G94" i="1"/>
  <c r="H94" i="1"/>
  <c r="F94" i="1"/>
  <c r="F93" i="1"/>
  <c r="G86" i="1"/>
  <c r="H86" i="1"/>
  <c r="G87" i="1"/>
  <c r="H87" i="1"/>
  <c r="G88" i="1"/>
  <c r="H88" i="1"/>
  <c r="G89" i="1"/>
  <c r="H89" i="1"/>
  <c r="G90" i="1"/>
  <c r="H90" i="1"/>
  <c r="F87" i="1"/>
  <c r="F88" i="1"/>
  <c r="F89" i="1"/>
  <c r="F90" i="1"/>
  <c r="F86" i="1"/>
  <c r="G80" i="1"/>
  <c r="H80" i="1"/>
  <c r="F80" i="1"/>
  <c r="G74" i="1"/>
  <c r="H74" i="1"/>
  <c r="G75" i="1"/>
  <c r="H75" i="1"/>
  <c r="F75" i="1"/>
  <c r="F76" i="1"/>
  <c r="F74" i="1"/>
  <c r="G62" i="1"/>
  <c r="H62" i="1"/>
  <c r="F62" i="1"/>
  <c r="G55" i="1"/>
  <c r="H55" i="1"/>
  <c r="G56" i="1"/>
  <c r="H56" i="1"/>
  <c r="G57" i="1"/>
  <c r="H57" i="1"/>
  <c r="G58" i="1"/>
  <c r="H58" i="1"/>
  <c r="G59" i="1"/>
  <c r="H59" i="1"/>
  <c r="F56" i="1"/>
  <c r="F57" i="1"/>
  <c r="F58" i="1"/>
  <c r="F59" i="1"/>
  <c r="F55" i="1"/>
  <c r="G49" i="1"/>
  <c r="H49" i="1"/>
  <c r="F49" i="1"/>
  <c r="H125" i="2" l="1"/>
  <c r="G125" i="2"/>
  <c r="F125" i="2"/>
  <c r="H119" i="2"/>
  <c r="G119" i="2"/>
  <c r="F119" i="2"/>
  <c r="H113" i="2"/>
  <c r="G113" i="2"/>
  <c r="F113" i="2"/>
  <c r="H104" i="2"/>
  <c r="G104" i="2"/>
  <c r="F104" i="2"/>
  <c r="H98" i="2"/>
  <c r="G98" i="2"/>
  <c r="F98" i="2"/>
  <c r="H92" i="2"/>
  <c r="G92" i="2"/>
  <c r="F92" i="2"/>
  <c r="H85" i="2"/>
  <c r="G85" i="2"/>
  <c r="F85" i="2"/>
  <c r="H79" i="2"/>
  <c r="G79" i="2"/>
  <c r="F79" i="2"/>
  <c r="H73" i="2"/>
  <c r="G73" i="2"/>
  <c r="F73" i="2"/>
  <c r="H61" i="2"/>
  <c r="G61" i="2"/>
  <c r="F61" i="2"/>
  <c r="H54" i="2"/>
  <c r="G54" i="2"/>
  <c r="F54" i="2"/>
  <c r="H48" i="2"/>
  <c r="G48" i="2"/>
  <c r="F48" i="2"/>
  <c r="H125" i="3"/>
  <c r="G125" i="3"/>
  <c r="F125" i="3"/>
  <c r="H119" i="3"/>
  <c r="G119" i="3"/>
  <c r="F119" i="3"/>
  <c r="H113" i="3"/>
  <c r="G113" i="3"/>
  <c r="F113" i="3"/>
  <c r="H104" i="3"/>
  <c r="G104" i="3"/>
  <c r="F104" i="3"/>
  <c r="H98" i="3"/>
  <c r="G98" i="3"/>
  <c r="F98" i="3"/>
  <c r="H92" i="3"/>
  <c r="G92" i="3"/>
  <c r="F92" i="3"/>
  <c r="H85" i="3"/>
  <c r="G85" i="3"/>
  <c r="F85" i="3"/>
  <c r="H79" i="3"/>
  <c r="G79" i="3"/>
  <c r="F79" i="3"/>
  <c r="H73" i="3"/>
  <c r="G73" i="3"/>
  <c r="F73" i="3"/>
  <c r="H61" i="3"/>
  <c r="G61" i="3"/>
  <c r="F61" i="3"/>
  <c r="H54" i="3"/>
  <c r="G54" i="3"/>
  <c r="F54" i="3"/>
  <c r="H48" i="3"/>
  <c r="G48" i="3"/>
  <c r="F48" i="3"/>
  <c r="H125" i="4"/>
  <c r="G125" i="4"/>
  <c r="F125" i="4"/>
  <c r="H119" i="4"/>
  <c r="G119" i="4"/>
  <c r="F119" i="4"/>
  <c r="H113" i="4"/>
  <c r="G113" i="4"/>
  <c r="F113" i="4"/>
  <c r="H104" i="4"/>
  <c r="G104" i="4"/>
  <c r="F104" i="4"/>
  <c r="H98" i="4"/>
  <c r="G98" i="4"/>
  <c r="F98" i="4"/>
  <c r="H92" i="4"/>
  <c r="G92" i="4"/>
  <c r="F92" i="4"/>
  <c r="H85" i="4"/>
  <c r="G85" i="4"/>
  <c r="F85" i="4"/>
  <c r="H79" i="4"/>
  <c r="G79" i="4"/>
  <c r="F79" i="4"/>
  <c r="H73" i="4"/>
  <c r="G73" i="4"/>
  <c r="F73" i="4"/>
  <c r="H61" i="4"/>
  <c r="G61" i="4"/>
  <c r="F61" i="4"/>
  <c r="H54" i="4"/>
  <c r="G54" i="4"/>
  <c r="F54" i="4"/>
  <c r="H48" i="4"/>
  <c r="G48" i="4"/>
  <c r="F48" i="4"/>
  <c r="H125" i="5"/>
  <c r="G125" i="5"/>
  <c r="F125" i="5"/>
  <c r="H119" i="5"/>
  <c r="G119" i="5"/>
  <c r="F119" i="5"/>
  <c r="H113" i="5"/>
  <c r="G113" i="5"/>
  <c r="F113" i="5"/>
  <c r="H104" i="5"/>
  <c r="G104" i="5"/>
  <c r="F104" i="5"/>
  <c r="H98" i="5"/>
  <c r="G98" i="5"/>
  <c r="F98" i="5"/>
  <c r="H92" i="5"/>
  <c r="G92" i="5"/>
  <c r="F92" i="5"/>
  <c r="H85" i="5"/>
  <c r="G85" i="5"/>
  <c r="F85" i="5"/>
  <c r="H79" i="5"/>
  <c r="G79" i="5"/>
  <c r="F79" i="5"/>
  <c r="H73" i="5"/>
  <c r="G73" i="5"/>
  <c r="F73" i="5"/>
  <c r="H61" i="5"/>
  <c r="G61" i="5"/>
  <c r="F61" i="5"/>
  <c r="H54" i="5"/>
  <c r="G54" i="5"/>
  <c r="F54" i="5"/>
  <c r="H48" i="5"/>
  <c r="G48" i="5"/>
  <c r="F48" i="5"/>
  <c r="F46" i="5" s="1"/>
  <c r="H125" i="6"/>
  <c r="G125" i="6"/>
  <c r="F125" i="6"/>
  <c r="H119" i="6"/>
  <c r="G119" i="6"/>
  <c r="F119" i="6"/>
  <c r="H113" i="6"/>
  <c r="G113" i="6"/>
  <c r="F113" i="6"/>
  <c r="H104" i="6"/>
  <c r="G104" i="6"/>
  <c r="F104" i="6"/>
  <c r="H98" i="6"/>
  <c r="G98" i="6"/>
  <c r="F98" i="6"/>
  <c r="H92" i="6"/>
  <c r="G92" i="6"/>
  <c r="F92" i="6"/>
  <c r="H85" i="6"/>
  <c r="G85" i="6"/>
  <c r="F85" i="6"/>
  <c r="H79" i="6"/>
  <c r="G79" i="6"/>
  <c r="F79" i="6"/>
  <c r="H73" i="6"/>
  <c r="G73" i="6"/>
  <c r="F73" i="6"/>
  <c r="H61" i="6"/>
  <c r="G61" i="6"/>
  <c r="F61" i="6"/>
  <c r="H54" i="6"/>
  <c r="G54" i="6"/>
  <c r="F54" i="6"/>
  <c r="H48" i="6"/>
  <c r="G48" i="6"/>
  <c r="F48" i="6"/>
  <c r="H125" i="7"/>
  <c r="G125" i="7"/>
  <c r="F125" i="7"/>
  <c r="H119" i="7"/>
  <c r="G119" i="7"/>
  <c r="F119" i="7"/>
  <c r="H113" i="7"/>
  <c r="G113" i="7"/>
  <c r="F113" i="7"/>
  <c r="H104" i="7"/>
  <c r="G104" i="7"/>
  <c r="F104" i="7"/>
  <c r="H98" i="7"/>
  <c r="G98" i="7"/>
  <c r="F98" i="7"/>
  <c r="H92" i="7"/>
  <c r="G92" i="7"/>
  <c r="F92" i="7"/>
  <c r="H85" i="7"/>
  <c r="G85" i="7"/>
  <c r="F85" i="7"/>
  <c r="H79" i="7"/>
  <c r="G79" i="7"/>
  <c r="F79" i="7"/>
  <c r="H73" i="7"/>
  <c r="G73" i="7"/>
  <c r="F73" i="7"/>
  <c r="H61" i="7"/>
  <c r="G61" i="7"/>
  <c r="F61" i="7"/>
  <c r="H54" i="7"/>
  <c r="G54" i="7"/>
  <c r="F54" i="7"/>
  <c r="H48" i="7"/>
  <c r="G48" i="7"/>
  <c r="F48" i="7"/>
  <c r="F46" i="7" s="1"/>
  <c r="H125" i="8"/>
  <c r="G125" i="8"/>
  <c r="F125" i="8"/>
  <c r="H119" i="8"/>
  <c r="G119" i="8"/>
  <c r="F119" i="8"/>
  <c r="H113" i="8"/>
  <c r="G113" i="8"/>
  <c r="F113" i="8"/>
  <c r="H104" i="8"/>
  <c r="G104" i="8"/>
  <c r="F104" i="8"/>
  <c r="H98" i="8"/>
  <c r="G98" i="8"/>
  <c r="F98" i="8"/>
  <c r="H92" i="8"/>
  <c r="G92" i="8"/>
  <c r="F92" i="8"/>
  <c r="H85" i="8"/>
  <c r="G85" i="8"/>
  <c r="F85" i="8"/>
  <c r="H79" i="8"/>
  <c r="G79" i="8"/>
  <c r="F79" i="8"/>
  <c r="H73" i="8"/>
  <c r="G73" i="8"/>
  <c r="F73" i="8"/>
  <c r="H61" i="8"/>
  <c r="G61" i="8"/>
  <c r="F61" i="8"/>
  <c r="H54" i="8"/>
  <c r="G54" i="8"/>
  <c r="F54" i="8"/>
  <c r="H48" i="8"/>
  <c r="G48" i="8"/>
  <c r="F48" i="8"/>
  <c r="H125" i="9"/>
  <c r="G125" i="9"/>
  <c r="F125" i="9"/>
  <c r="H119" i="9"/>
  <c r="G119" i="9"/>
  <c r="F119" i="9"/>
  <c r="H113" i="9"/>
  <c r="G113" i="9"/>
  <c r="F113" i="9"/>
  <c r="H104" i="9"/>
  <c r="G104" i="9"/>
  <c r="F104" i="9"/>
  <c r="H98" i="9"/>
  <c r="G98" i="9"/>
  <c r="F98" i="9"/>
  <c r="H92" i="9"/>
  <c r="G92" i="9"/>
  <c r="F92" i="9"/>
  <c r="H85" i="9"/>
  <c r="G85" i="9"/>
  <c r="F85" i="9"/>
  <c r="H79" i="9"/>
  <c r="G79" i="9"/>
  <c r="F79" i="9"/>
  <c r="H73" i="9"/>
  <c r="G73" i="9"/>
  <c r="F73" i="9"/>
  <c r="H61" i="9"/>
  <c r="G61" i="9"/>
  <c r="F61" i="9"/>
  <c r="H54" i="9"/>
  <c r="G54" i="9"/>
  <c r="F54" i="9"/>
  <c r="H48" i="9"/>
  <c r="G48" i="9"/>
  <c r="F48" i="9"/>
  <c r="H125" i="10"/>
  <c r="G125" i="10"/>
  <c r="F125" i="10"/>
  <c r="H119" i="10"/>
  <c r="G119" i="10"/>
  <c r="F119" i="10"/>
  <c r="H113" i="10"/>
  <c r="G113" i="10"/>
  <c r="F113" i="10"/>
  <c r="H104" i="10"/>
  <c r="G104" i="10"/>
  <c r="F104" i="10"/>
  <c r="H98" i="10"/>
  <c r="G98" i="10"/>
  <c r="F98" i="10"/>
  <c r="H92" i="10"/>
  <c r="G92" i="10"/>
  <c r="F92" i="10"/>
  <c r="H85" i="10"/>
  <c r="G85" i="10"/>
  <c r="F85" i="10"/>
  <c r="H79" i="10"/>
  <c r="G79" i="10"/>
  <c r="F79" i="10"/>
  <c r="H73" i="10"/>
  <c r="G73" i="10"/>
  <c r="F73" i="10"/>
  <c r="H61" i="10"/>
  <c r="G61" i="10"/>
  <c r="F61" i="10"/>
  <c r="H54" i="10"/>
  <c r="G54" i="10"/>
  <c r="F54" i="10"/>
  <c r="H48" i="10"/>
  <c r="G48" i="10"/>
  <c r="F48" i="10"/>
  <c r="H125" i="11"/>
  <c r="G125" i="11"/>
  <c r="F125" i="11"/>
  <c r="H119" i="11"/>
  <c r="G119" i="11"/>
  <c r="F119" i="11"/>
  <c r="H113" i="11"/>
  <c r="G113" i="11"/>
  <c r="F113" i="11"/>
  <c r="H104" i="11"/>
  <c r="G104" i="11"/>
  <c r="F104" i="11"/>
  <c r="H98" i="11"/>
  <c r="G98" i="11"/>
  <c r="F98" i="11"/>
  <c r="H92" i="11"/>
  <c r="G92" i="11"/>
  <c r="F92" i="11"/>
  <c r="H85" i="11"/>
  <c r="G85" i="11"/>
  <c r="F85" i="11"/>
  <c r="H79" i="11"/>
  <c r="G79" i="11"/>
  <c r="F79" i="11"/>
  <c r="H73" i="11"/>
  <c r="G73" i="11"/>
  <c r="F73" i="11"/>
  <c r="H61" i="11"/>
  <c r="G61" i="11"/>
  <c r="F61" i="11"/>
  <c r="H54" i="11"/>
  <c r="G54" i="11"/>
  <c r="F54" i="11"/>
  <c r="H48" i="11"/>
  <c r="G48" i="11"/>
  <c r="F48" i="11"/>
  <c r="F46" i="11" s="1"/>
  <c r="H125" i="12"/>
  <c r="G125" i="12"/>
  <c r="F125" i="12"/>
  <c r="H119" i="12"/>
  <c r="G119" i="12"/>
  <c r="F119" i="12"/>
  <c r="H113" i="12"/>
  <c r="G113" i="12"/>
  <c r="F113" i="12"/>
  <c r="H104" i="12"/>
  <c r="G104" i="12"/>
  <c r="F104" i="12"/>
  <c r="H98" i="12"/>
  <c r="G98" i="12"/>
  <c r="F98" i="12"/>
  <c r="H92" i="12"/>
  <c r="G92" i="12"/>
  <c r="F92" i="12"/>
  <c r="H85" i="12"/>
  <c r="G85" i="12"/>
  <c r="F85" i="12"/>
  <c r="H79" i="12"/>
  <c r="G79" i="12"/>
  <c r="F79" i="12"/>
  <c r="H73" i="12"/>
  <c r="G73" i="12"/>
  <c r="F73" i="12"/>
  <c r="H61" i="12"/>
  <c r="G61" i="12"/>
  <c r="F61" i="12"/>
  <c r="H54" i="12"/>
  <c r="G54" i="12"/>
  <c r="F54" i="12"/>
  <c r="H48" i="12"/>
  <c r="G48" i="12"/>
  <c r="F48" i="12"/>
  <c r="H125" i="13"/>
  <c r="G125" i="13"/>
  <c r="F125" i="13"/>
  <c r="H119" i="13"/>
  <c r="G119" i="13"/>
  <c r="F119" i="13"/>
  <c r="H113" i="13"/>
  <c r="G113" i="13"/>
  <c r="F113" i="13"/>
  <c r="H104" i="13"/>
  <c r="G104" i="13"/>
  <c r="F104" i="13"/>
  <c r="H98" i="13"/>
  <c r="G98" i="13"/>
  <c r="F98" i="13"/>
  <c r="H92" i="13"/>
  <c r="G92" i="13"/>
  <c r="F92" i="13"/>
  <c r="H85" i="13"/>
  <c r="G85" i="13"/>
  <c r="F85" i="13"/>
  <c r="H79" i="13"/>
  <c r="G79" i="13"/>
  <c r="F79" i="13"/>
  <c r="H73" i="13"/>
  <c r="G73" i="13"/>
  <c r="F73" i="13"/>
  <c r="H61" i="13"/>
  <c r="G61" i="13"/>
  <c r="F61" i="13"/>
  <c r="H54" i="13"/>
  <c r="G54" i="13"/>
  <c r="F54" i="13"/>
  <c r="H48" i="13"/>
  <c r="G48" i="13"/>
  <c r="F48" i="13"/>
  <c r="H125" i="14"/>
  <c r="G125" i="14"/>
  <c r="F125" i="14"/>
  <c r="H119" i="14"/>
  <c r="G119" i="14"/>
  <c r="F119" i="14"/>
  <c r="H113" i="14"/>
  <c r="G113" i="14"/>
  <c r="F113" i="14"/>
  <c r="H104" i="14"/>
  <c r="G104" i="14"/>
  <c r="F104" i="14"/>
  <c r="H98" i="14"/>
  <c r="G98" i="14"/>
  <c r="F98" i="14"/>
  <c r="H92" i="14"/>
  <c r="G92" i="14"/>
  <c r="F92" i="14"/>
  <c r="H85" i="14"/>
  <c r="G85" i="14"/>
  <c r="F85" i="14"/>
  <c r="H79" i="14"/>
  <c r="G79" i="14"/>
  <c r="F79" i="14"/>
  <c r="H73" i="14"/>
  <c r="G73" i="14"/>
  <c r="F73" i="14"/>
  <c r="H61" i="14"/>
  <c r="G61" i="14"/>
  <c r="F61" i="14"/>
  <c r="H54" i="14"/>
  <c r="G54" i="14"/>
  <c r="F54" i="14"/>
  <c r="H48" i="14"/>
  <c r="G48" i="14"/>
  <c r="F48" i="14"/>
  <c r="H125" i="15"/>
  <c r="G125" i="15"/>
  <c r="F125" i="15"/>
  <c r="H119" i="15"/>
  <c r="G119" i="15"/>
  <c r="F119" i="15"/>
  <c r="H113" i="15"/>
  <c r="G113" i="15"/>
  <c r="F113" i="15"/>
  <c r="H104" i="15"/>
  <c r="G104" i="15"/>
  <c r="F104" i="15"/>
  <c r="H98" i="15"/>
  <c r="G98" i="15"/>
  <c r="F98" i="15"/>
  <c r="H92" i="15"/>
  <c r="G92" i="15"/>
  <c r="F92" i="15"/>
  <c r="H85" i="15"/>
  <c r="G85" i="15"/>
  <c r="F85" i="15"/>
  <c r="H79" i="15"/>
  <c r="G79" i="15"/>
  <c r="F79" i="15"/>
  <c r="H73" i="15"/>
  <c r="G73" i="15"/>
  <c r="F73" i="15"/>
  <c r="H61" i="15"/>
  <c r="G61" i="15"/>
  <c r="F61" i="15"/>
  <c r="H54" i="15"/>
  <c r="G54" i="15"/>
  <c r="F54" i="15"/>
  <c r="H48" i="15"/>
  <c r="G48" i="15"/>
  <c r="F48" i="15"/>
  <c r="H125" i="16"/>
  <c r="G125" i="16"/>
  <c r="F125" i="16"/>
  <c r="H119" i="16"/>
  <c r="G119" i="16"/>
  <c r="F119" i="16"/>
  <c r="H113" i="16"/>
  <c r="G113" i="16"/>
  <c r="F113" i="16"/>
  <c r="H104" i="16"/>
  <c r="G104" i="16"/>
  <c r="F104" i="16"/>
  <c r="H98" i="16"/>
  <c r="G98" i="16"/>
  <c r="F98" i="16"/>
  <c r="H92" i="16"/>
  <c r="G92" i="16"/>
  <c r="F92" i="16"/>
  <c r="H85" i="16"/>
  <c r="G85" i="16"/>
  <c r="F85" i="16"/>
  <c r="H79" i="16"/>
  <c r="G79" i="16"/>
  <c r="F79" i="16"/>
  <c r="H73" i="16"/>
  <c r="G73" i="16"/>
  <c r="F73" i="16"/>
  <c r="H61" i="16"/>
  <c r="G61" i="16"/>
  <c r="F61" i="16"/>
  <c r="H54" i="16"/>
  <c r="G54" i="16"/>
  <c r="F54" i="16"/>
  <c r="H48" i="16"/>
  <c r="G48" i="16"/>
  <c r="F48" i="16"/>
  <c r="H125" i="17"/>
  <c r="G125" i="17"/>
  <c r="F125" i="17"/>
  <c r="H119" i="17"/>
  <c r="G119" i="17"/>
  <c r="F119" i="17"/>
  <c r="H113" i="17"/>
  <c r="G113" i="17"/>
  <c r="F113" i="17"/>
  <c r="H104" i="17"/>
  <c r="G104" i="17"/>
  <c r="F104" i="17"/>
  <c r="H98" i="17"/>
  <c r="G98" i="17"/>
  <c r="F98" i="17"/>
  <c r="H92" i="17"/>
  <c r="G92" i="17"/>
  <c r="F92" i="17"/>
  <c r="H85" i="17"/>
  <c r="G85" i="17"/>
  <c r="F85" i="17"/>
  <c r="H79" i="17"/>
  <c r="G79" i="17"/>
  <c r="F79" i="17"/>
  <c r="H73" i="17"/>
  <c r="G73" i="17"/>
  <c r="F73" i="17"/>
  <c r="H61" i="17"/>
  <c r="G61" i="17"/>
  <c r="F61" i="17"/>
  <c r="H54" i="17"/>
  <c r="G54" i="17"/>
  <c r="F54" i="17"/>
  <c r="H48" i="17"/>
  <c r="G48" i="17"/>
  <c r="F48" i="17"/>
  <c r="H125" i="18"/>
  <c r="G125" i="18"/>
  <c r="F125" i="18"/>
  <c r="H119" i="18"/>
  <c r="G119" i="18"/>
  <c r="F119" i="18"/>
  <c r="H113" i="18"/>
  <c r="G113" i="18"/>
  <c r="F113" i="18"/>
  <c r="H104" i="18"/>
  <c r="G104" i="18"/>
  <c r="F104" i="18"/>
  <c r="H98" i="18"/>
  <c r="G98" i="18"/>
  <c r="F98" i="18"/>
  <c r="H92" i="18"/>
  <c r="G92" i="18"/>
  <c r="F92" i="18"/>
  <c r="H85" i="18"/>
  <c r="G85" i="18"/>
  <c r="F85" i="18"/>
  <c r="H79" i="18"/>
  <c r="G79" i="18"/>
  <c r="F79" i="18"/>
  <c r="H73" i="18"/>
  <c r="G73" i="18"/>
  <c r="F73" i="18"/>
  <c r="H61" i="18"/>
  <c r="G61" i="18"/>
  <c r="F61" i="18"/>
  <c r="H54" i="18"/>
  <c r="G54" i="18"/>
  <c r="F54" i="18"/>
  <c r="H48" i="18"/>
  <c r="G48" i="18"/>
  <c r="F48" i="18"/>
  <c r="H125" i="19"/>
  <c r="G125" i="19"/>
  <c r="F125" i="19"/>
  <c r="H119" i="19"/>
  <c r="G119" i="19"/>
  <c r="F119" i="19"/>
  <c r="H113" i="19"/>
  <c r="G113" i="19"/>
  <c r="F113" i="19"/>
  <c r="H104" i="19"/>
  <c r="G104" i="19"/>
  <c r="F104" i="19"/>
  <c r="H98" i="19"/>
  <c r="G98" i="19"/>
  <c r="F98" i="19"/>
  <c r="H92" i="19"/>
  <c r="G92" i="19"/>
  <c r="F92" i="19"/>
  <c r="H85" i="19"/>
  <c r="G85" i="19"/>
  <c r="F85" i="19"/>
  <c r="H79" i="19"/>
  <c r="G79" i="19"/>
  <c r="F79" i="19"/>
  <c r="H73" i="19"/>
  <c r="G73" i="19"/>
  <c r="F73" i="19"/>
  <c r="H61" i="19"/>
  <c r="G61" i="19"/>
  <c r="F61" i="19"/>
  <c r="H54" i="19"/>
  <c r="G54" i="19"/>
  <c r="F54" i="19"/>
  <c r="H48" i="19"/>
  <c r="G48" i="19"/>
  <c r="F48" i="19"/>
  <c r="H125" i="20"/>
  <c r="G125" i="20"/>
  <c r="F125" i="20"/>
  <c r="H119" i="20"/>
  <c r="G119" i="20"/>
  <c r="F119" i="20"/>
  <c r="H113" i="20"/>
  <c r="G113" i="20"/>
  <c r="F113" i="20"/>
  <c r="H104" i="20"/>
  <c r="G104" i="20"/>
  <c r="F104" i="20"/>
  <c r="H98" i="20"/>
  <c r="G98" i="20"/>
  <c r="F98" i="20"/>
  <c r="H92" i="20"/>
  <c r="G92" i="20"/>
  <c r="F92" i="20"/>
  <c r="H85" i="20"/>
  <c r="G85" i="20"/>
  <c r="F85" i="20"/>
  <c r="H79" i="20"/>
  <c r="G79" i="20"/>
  <c r="F79" i="20"/>
  <c r="H73" i="20"/>
  <c r="G73" i="20"/>
  <c r="F73" i="20"/>
  <c r="H61" i="20"/>
  <c r="G61" i="20"/>
  <c r="F61" i="20"/>
  <c r="H54" i="20"/>
  <c r="G54" i="20"/>
  <c r="F54" i="20"/>
  <c r="H48" i="20"/>
  <c r="G48" i="20"/>
  <c r="F48" i="20"/>
  <c r="H125" i="21"/>
  <c r="G125" i="21"/>
  <c r="F125" i="21"/>
  <c r="H119" i="21"/>
  <c r="G119" i="21"/>
  <c r="F119" i="21"/>
  <c r="H113" i="21"/>
  <c r="G113" i="21"/>
  <c r="F113" i="21"/>
  <c r="H104" i="21"/>
  <c r="G104" i="21"/>
  <c r="F104" i="21"/>
  <c r="H98" i="21"/>
  <c r="G98" i="21"/>
  <c r="F98" i="21"/>
  <c r="H92" i="21"/>
  <c r="G92" i="21"/>
  <c r="F92" i="21"/>
  <c r="H85" i="21"/>
  <c r="G85" i="21"/>
  <c r="F85" i="21"/>
  <c r="H79" i="21"/>
  <c r="G79" i="21"/>
  <c r="F79" i="21"/>
  <c r="H73" i="21"/>
  <c r="G73" i="21"/>
  <c r="F73" i="21"/>
  <c r="H61" i="21"/>
  <c r="G61" i="21"/>
  <c r="F61" i="21"/>
  <c r="H54" i="21"/>
  <c r="G54" i="21"/>
  <c r="F54" i="21"/>
  <c r="H48" i="21"/>
  <c r="G48" i="21"/>
  <c r="F48" i="21"/>
  <c r="H125" i="22"/>
  <c r="G125" i="22"/>
  <c r="F125" i="22"/>
  <c r="H119" i="22"/>
  <c r="G119" i="22"/>
  <c r="F119" i="22"/>
  <c r="H113" i="22"/>
  <c r="G113" i="22"/>
  <c r="F113" i="22"/>
  <c r="H104" i="22"/>
  <c r="G104" i="22"/>
  <c r="F104" i="22"/>
  <c r="H98" i="22"/>
  <c r="G98" i="22"/>
  <c r="F98" i="22"/>
  <c r="H92" i="22"/>
  <c r="G92" i="22"/>
  <c r="F92" i="22"/>
  <c r="H85" i="22"/>
  <c r="G85" i="22"/>
  <c r="F85" i="22"/>
  <c r="H79" i="22"/>
  <c r="G79" i="22"/>
  <c r="F79" i="22"/>
  <c r="H73" i="22"/>
  <c r="G73" i="22"/>
  <c r="F73" i="22"/>
  <c r="H61" i="22"/>
  <c r="G61" i="22"/>
  <c r="F61" i="22"/>
  <c r="H54" i="22"/>
  <c r="G54" i="22"/>
  <c r="F54" i="22"/>
  <c r="H48" i="22"/>
  <c r="G48" i="22"/>
  <c r="F48" i="22"/>
  <c r="H125" i="23"/>
  <c r="G125" i="23"/>
  <c r="F125" i="23"/>
  <c r="H119" i="23"/>
  <c r="G119" i="23"/>
  <c r="F119" i="23"/>
  <c r="H113" i="23"/>
  <c r="G113" i="23"/>
  <c r="F113" i="23"/>
  <c r="H104" i="23"/>
  <c r="G104" i="23"/>
  <c r="F104" i="23"/>
  <c r="H98" i="23"/>
  <c r="G98" i="23"/>
  <c r="F98" i="23"/>
  <c r="H92" i="23"/>
  <c r="G92" i="23"/>
  <c r="F92" i="23"/>
  <c r="H85" i="23"/>
  <c r="G85" i="23"/>
  <c r="F85" i="23"/>
  <c r="H79" i="23"/>
  <c r="G79" i="23"/>
  <c r="F79" i="23"/>
  <c r="H73" i="23"/>
  <c r="G73" i="23"/>
  <c r="F73" i="23"/>
  <c r="H61" i="23"/>
  <c r="G61" i="23"/>
  <c r="F61" i="23"/>
  <c r="H54" i="23"/>
  <c r="G54" i="23"/>
  <c r="F54" i="23"/>
  <c r="H48" i="23"/>
  <c r="G48" i="23"/>
  <c r="F48" i="23"/>
  <c r="H125" i="24"/>
  <c r="G125" i="24"/>
  <c r="F125" i="24"/>
  <c r="H119" i="24"/>
  <c r="G119" i="24"/>
  <c r="F119" i="24"/>
  <c r="H113" i="24"/>
  <c r="G113" i="24"/>
  <c r="F113" i="24"/>
  <c r="H104" i="24"/>
  <c r="G104" i="24"/>
  <c r="F104" i="24"/>
  <c r="H98" i="24"/>
  <c r="G98" i="24"/>
  <c r="F98" i="24"/>
  <c r="H92" i="24"/>
  <c r="G92" i="24"/>
  <c r="F92" i="24"/>
  <c r="H85" i="24"/>
  <c r="G85" i="24"/>
  <c r="F85" i="24"/>
  <c r="H79" i="24"/>
  <c r="G79" i="24"/>
  <c r="F79" i="24"/>
  <c r="H73" i="24"/>
  <c r="G73" i="24"/>
  <c r="F73" i="24"/>
  <c r="H61" i="24"/>
  <c r="G61" i="24"/>
  <c r="F61" i="24"/>
  <c r="H54" i="24"/>
  <c r="G54" i="24"/>
  <c r="F54" i="24"/>
  <c r="H48" i="24"/>
  <c r="G48" i="24"/>
  <c r="F48" i="24"/>
  <c r="H125" i="25"/>
  <c r="G125" i="25"/>
  <c r="F125" i="25"/>
  <c r="H119" i="25"/>
  <c r="G119" i="25"/>
  <c r="F119" i="25"/>
  <c r="H113" i="25"/>
  <c r="G113" i="25"/>
  <c r="F113" i="25"/>
  <c r="H104" i="25"/>
  <c r="G104" i="25"/>
  <c r="F104" i="25"/>
  <c r="H98" i="25"/>
  <c r="G98" i="25"/>
  <c r="F98" i="25"/>
  <c r="H92" i="25"/>
  <c r="G92" i="25"/>
  <c r="F92" i="25"/>
  <c r="H85" i="25"/>
  <c r="G85" i="25"/>
  <c r="F85" i="25"/>
  <c r="H79" i="25"/>
  <c r="G79" i="25"/>
  <c r="F79" i="25"/>
  <c r="H73" i="25"/>
  <c r="G73" i="25"/>
  <c r="F73" i="25"/>
  <c r="H61" i="25"/>
  <c r="G61" i="25"/>
  <c r="F61" i="25"/>
  <c r="H54" i="25"/>
  <c r="G54" i="25"/>
  <c r="F54" i="25"/>
  <c r="H48" i="25"/>
  <c r="G48" i="25"/>
  <c r="F48" i="25"/>
  <c r="F46" i="25" s="1"/>
  <c r="H125" i="26"/>
  <c r="G125" i="26"/>
  <c r="F125" i="26"/>
  <c r="H119" i="26"/>
  <c r="G119" i="26"/>
  <c r="F119" i="26"/>
  <c r="H113" i="26"/>
  <c r="G113" i="26"/>
  <c r="F113" i="26"/>
  <c r="H104" i="26"/>
  <c r="G104" i="26"/>
  <c r="F104" i="26"/>
  <c r="H98" i="26"/>
  <c r="G98" i="26"/>
  <c r="F98" i="26"/>
  <c r="H92" i="26"/>
  <c r="G92" i="26"/>
  <c r="F92" i="26"/>
  <c r="H85" i="26"/>
  <c r="G85" i="26"/>
  <c r="F85" i="26"/>
  <c r="H79" i="26"/>
  <c r="G79" i="26"/>
  <c r="F79" i="26"/>
  <c r="H73" i="26"/>
  <c r="G73" i="26"/>
  <c r="F73" i="26"/>
  <c r="H61" i="26"/>
  <c r="G61" i="26"/>
  <c r="F61" i="26"/>
  <c r="H54" i="26"/>
  <c r="G54" i="26"/>
  <c r="F54" i="26"/>
  <c r="H48" i="26"/>
  <c r="G48" i="26"/>
  <c r="F48" i="26"/>
  <c r="H125" i="27"/>
  <c r="G125" i="27"/>
  <c r="F125" i="27"/>
  <c r="H119" i="27"/>
  <c r="G119" i="27"/>
  <c r="F119" i="27"/>
  <c r="H113" i="27"/>
  <c r="G113" i="27"/>
  <c r="F113" i="27"/>
  <c r="H104" i="27"/>
  <c r="G104" i="27"/>
  <c r="F104" i="27"/>
  <c r="H98" i="27"/>
  <c r="G98" i="27"/>
  <c r="F98" i="27"/>
  <c r="H92" i="27"/>
  <c r="G92" i="27"/>
  <c r="F92" i="27"/>
  <c r="H85" i="27"/>
  <c r="G85" i="27"/>
  <c r="F85" i="27"/>
  <c r="H79" i="27"/>
  <c r="G79" i="27"/>
  <c r="F79" i="27"/>
  <c r="H73" i="27"/>
  <c r="G73" i="27"/>
  <c r="F73" i="27"/>
  <c r="H61" i="27"/>
  <c r="G61" i="27"/>
  <c r="F61" i="27"/>
  <c r="H54" i="27"/>
  <c r="G54" i="27"/>
  <c r="F54" i="27"/>
  <c r="H48" i="27"/>
  <c r="G48" i="27"/>
  <c r="F48" i="27"/>
  <c r="H125" i="28"/>
  <c r="G125" i="28"/>
  <c r="F125" i="28"/>
  <c r="H119" i="28"/>
  <c r="G119" i="28"/>
  <c r="F119" i="28"/>
  <c r="H113" i="28"/>
  <c r="G113" i="28"/>
  <c r="F113" i="28"/>
  <c r="H104" i="28"/>
  <c r="G104" i="28"/>
  <c r="F104" i="28"/>
  <c r="H98" i="28"/>
  <c r="G98" i="28"/>
  <c r="F98" i="28"/>
  <c r="H92" i="28"/>
  <c r="G92" i="28"/>
  <c r="F92" i="28"/>
  <c r="H85" i="28"/>
  <c r="G85" i="28"/>
  <c r="F85" i="28"/>
  <c r="H79" i="28"/>
  <c r="G79" i="28"/>
  <c r="F79" i="28"/>
  <c r="H73" i="28"/>
  <c r="G73" i="28"/>
  <c r="F73" i="28"/>
  <c r="H61" i="28"/>
  <c r="G61" i="28"/>
  <c r="F61" i="28"/>
  <c r="H54" i="28"/>
  <c r="G54" i="28"/>
  <c r="F54" i="28"/>
  <c r="H48" i="28"/>
  <c r="G48" i="28"/>
  <c r="F48" i="28"/>
  <c r="H125" i="29"/>
  <c r="G125" i="29"/>
  <c r="F125" i="29"/>
  <c r="H119" i="29"/>
  <c r="G119" i="29"/>
  <c r="F119" i="29"/>
  <c r="H113" i="29"/>
  <c r="G113" i="29"/>
  <c r="F113" i="29"/>
  <c r="H104" i="29"/>
  <c r="G104" i="29"/>
  <c r="F104" i="29"/>
  <c r="H98" i="29"/>
  <c r="G98" i="29"/>
  <c r="F98" i="29"/>
  <c r="H92" i="29"/>
  <c r="G92" i="29"/>
  <c r="F92" i="29"/>
  <c r="H85" i="29"/>
  <c r="G85" i="29"/>
  <c r="F85" i="29"/>
  <c r="H79" i="29"/>
  <c r="G79" i="29"/>
  <c r="F79" i="29"/>
  <c r="H73" i="29"/>
  <c r="G73" i="29"/>
  <c r="F73" i="29"/>
  <c r="H61" i="29"/>
  <c r="G61" i="29"/>
  <c r="F61" i="29"/>
  <c r="H54" i="29"/>
  <c r="G54" i="29"/>
  <c r="F54" i="29"/>
  <c r="H48" i="29"/>
  <c r="G48" i="29"/>
  <c r="F48" i="29"/>
  <c r="F46" i="29" s="1"/>
  <c r="H125" i="30"/>
  <c r="G125" i="30"/>
  <c r="F125" i="30"/>
  <c r="H119" i="30"/>
  <c r="G119" i="30"/>
  <c r="F119" i="30"/>
  <c r="H113" i="30"/>
  <c r="G113" i="30"/>
  <c r="F113" i="30"/>
  <c r="H104" i="30"/>
  <c r="G104" i="30"/>
  <c r="F104" i="30"/>
  <c r="H98" i="30"/>
  <c r="G98" i="30"/>
  <c r="F98" i="30"/>
  <c r="H92" i="30"/>
  <c r="G92" i="30"/>
  <c r="F92" i="30"/>
  <c r="H85" i="30"/>
  <c r="G85" i="30"/>
  <c r="F85" i="30"/>
  <c r="H79" i="30"/>
  <c r="G79" i="30"/>
  <c r="F79" i="30"/>
  <c r="H73" i="30"/>
  <c r="G73" i="30"/>
  <c r="F73" i="30"/>
  <c r="H61" i="30"/>
  <c r="G61" i="30"/>
  <c r="F61" i="30"/>
  <c r="H54" i="30"/>
  <c r="G54" i="30"/>
  <c r="F54" i="30"/>
  <c r="H48" i="30"/>
  <c r="G48" i="30"/>
  <c r="F48" i="30"/>
  <c r="H125" i="31"/>
  <c r="G125" i="31"/>
  <c r="F125" i="31"/>
  <c r="H119" i="31"/>
  <c r="G119" i="31"/>
  <c r="F119" i="31"/>
  <c r="H113" i="31"/>
  <c r="G113" i="31"/>
  <c r="F113" i="31"/>
  <c r="H104" i="31"/>
  <c r="G104" i="31"/>
  <c r="F104" i="31"/>
  <c r="H98" i="31"/>
  <c r="G98" i="31"/>
  <c r="F98" i="31"/>
  <c r="H92" i="31"/>
  <c r="G92" i="31"/>
  <c r="F92" i="31"/>
  <c r="H85" i="31"/>
  <c r="G85" i="31"/>
  <c r="F85" i="31"/>
  <c r="H79" i="31"/>
  <c r="G79" i="31"/>
  <c r="F79" i="31"/>
  <c r="H73" i="31"/>
  <c r="G73" i="31"/>
  <c r="F73" i="31"/>
  <c r="H61" i="31"/>
  <c r="G61" i="31"/>
  <c r="F61" i="31"/>
  <c r="H54" i="31"/>
  <c r="G54" i="31"/>
  <c r="F54" i="31"/>
  <c r="H48" i="31"/>
  <c r="G48" i="31"/>
  <c r="F48" i="31"/>
  <c r="F46" i="31" s="1"/>
  <c r="H125" i="1"/>
  <c r="G125" i="1"/>
  <c r="F125" i="1"/>
  <c r="H119" i="1"/>
  <c r="G119" i="1"/>
  <c r="F119" i="1"/>
  <c r="H104" i="1"/>
  <c r="G104" i="1"/>
  <c r="F104" i="1"/>
  <c r="H98" i="1"/>
  <c r="G98" i="1"/>
  <c r="F98" i="1"/>
  <c r="H92" i="1"/>
  <c r="G92" i="1"/>
  <c r="F92" i="1"/>
  <c r="H85" i="1"/>
  <c r="G85" i="1"/>
  <c r="F85" i="1"/>
  <c r="H79" i="1"/>
  <c r="G79" i="1"/>
  <c r="F79" i="1"/>
  <c r="H73" i="1"/>
  <c r="G73" i="1"/>
  <c r="F73" i="1"/>
  <c r="H61" i="1"/>
  <c r="G61" i="1"/>
  <c r="F61" i="1"/>
  <c r="H54" i="1"/>
  <c r="G54" i="1"/>
  <c r="F54" i="1"/>
  <c r="H48" i="1"/>
  <c r="G48" i="1"/>
  <c r="F48" i="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24"/>
  <c r="G41" i="24"/>
  <c r="F41" i="24"/>
  <c r="H41" i="25"/>
  <c r="G41" i="25"/>
  <c r="F41" i="25"/>
  <c r="H41" i="26"/>
  <c r="G41" i="26"/>
  <c r="F41" i="26"/>
  <c r="H41" i="27"/>
  <c r="G41" i="27"/>
  <c r="F41" i="27"/>
  <c r="H41" i="28"/>
  <c r="G41" i="28"/>
  <c r="F41" i="28"/>
  <c r="H41" i="29"/>
  <c r="G41" i="29"/>
  <c r="F41" i="29"/>
  <c r="H41" i="30"/>
  <c r="G41" i="30"/>
  <c r="F41" i="30"/>
  <c r="H41" i="31"/>
  <c r="G41" i="31"/>
  <c r="F41" i="31"/>
  <c r="H41" i="1"/>
  <c r="G41" i="1"/>
  <c r="F41" i="1"/>
  <c r="H33" i="2"/>
  <c r="G33" i="2"/>
  <c r="F33" i="2"/>
  <c r="H33" i="3"/>
  <c r="H43" i="3" s="1"/>
  <c r="G33" i="3"/>
  <c r="F33" i="3"/>
  <c r="H33" i="4"/>
  <c r="G33" i="4"/>
  <c r="F33" i="4"/>
  <c r="H33" i="5"/>
  <c r="G33" i="5"/>
  <c r="F33" i="5"/>
  <c r="H33" i="6"/>
  <c r="G33" i="6"/>
  <c r="F33" i="6"/>
  <c r="H33" i="7"/>
  <c r="G33" i="7"/>
  <c r="F33" i="7"/>
  <c r="H33" i="8"/>
  <c r="G33" i="8"/>
  <c r="G43" i="8" s="1"/>
  <c r="F33" i="8"/>
  <c r="H33" i="9"/>
  <c r="G33" i="9"/>
  <c r="F33" i="9"/>
  <c r="H33" i="10"/>
  <c r="G33" i="10"/>
  <c r="F33" i="10"/>
  <c r="H33" i="11"/>
  <c r="H43" i="11" s="1"/>
  <c r="G33" i="11"/>
  <c r="F33" i="11"/>
  <c r="H33" i="12"/>
  <c r="G33" i="12"/>
  <c r="F33" i="12"/>
  <c r="H33" i="13"/>
  <c r="G33" i="13"/>
  <c r="F33" i="13"/>
  <c r="F43" i="13" s="1"/>
  <c r="H33" i="14"/>
  <c r="G33" i="14"/>
  <c r="F33" i="14"/>
  <c r="H33" i="15"/>
  <c r="G33" i="15"/>
  <c r="F33" i="15"/>
  <c r="H33" i="16"/>
  <c r="G33" i="16"/>
  <c r="G43" i="16" s="1"/>
  <c r="F33" i="16"/>
  <c r="H33" i="17"/>
  <c r="G33" i="17"/>
  <c r="F33" i="17"/>
  <c r="H33" i="18"/>
  <c r="G33" i="18"/>
  <c r="F33" i="18"/>
  <c r="H33" i="19"/>
  <c r="H43" i="19" s="1"/>
  <c r="G33" i="19"/>
  <c r="F33" i="19"/>
  <c r="H33" i="20"/>
  <c r="G33" i="20"/>
  <c r="F33" i="20"/>
  <c r="H33" i="21"/>
  <c r="G33" i="21"/>
  <c r="F33" i="21"/>
  <c r="F43" i="21" s="1"/>
  <c r="H33" i="22"/>
  <c r="G33" i="22"/>
  <c r="F33" i="22"/>
  <c r="H33" i="23"/>
  <c r="G33" i="23"/>
  <c r="F33" i="23"/>
  <c r="H33" i="24"/>
  <c r="G33" i="24"/>
  <c r="G43" i="24" s="1"/>
  <c r="F33" i="24"/>
  <c r="H33" i="25"/>
  <c r="G33" i="25"/>
  <c r="F33" i="25"/>
  <c r="H33" i="26"/>
  <c r="G33" i="26"/>
  <c r="F33" i="26"/>
  <c r="H33" i="27"/>
  <c r="H43" i="27" s="1"/>
  <c r="G33" i="27"/>
  <c r="F33" i="27"/>
  <c r="H33" i="28"/>
  <c r="G33" i="28"/>
  <c r="F33" i="28"/>
  <c r="H33" i="29"/>
  <c r="G33" i="29"/>
  <c r="F33" i="29"/>
  <c r="F43" i="29" s="1"/>
  <c r="H33" i="30"/>
  <c r="G33" i="30"/>
  <c r="F33" i="30"/>
  <c r="H33" i="31"/>
  <c r="G33" i="31"/>
  <c r="F33" i="31"/>
  <c r="H33" i="1"/>
  <c r="G33" i="1"/>
  <c r="F33" i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24"/>
  <c r="G21" i="24"/>
  <c r="F21" i="24"/>
  <c r="H21" i="25"/>
  <c r="G21" i="25"/>
  <c r="F21" i="25"/>
  <c r="H21" i="26"/>
  <c r="G21" i="26"/>
  <c r="F21" i="26"/>
  <c r="H21" i="27"/>
  <c r="G21" i="27"/>
  <c r="F21" i="27"/>
  <c r="H21" i="28"/>
  <c r="G21" i="28"/>
  <c r="F21" i="28"/>
  <c r="H21" i="29"/>
  <c r="G21" i="29"/>
  <c r="F21" i="29"/>
  <c r="H21" i="30"/>
  <c r="G21" i="30"/>
  <c r="F21" i="30"/>
  <c r="H21" i="31"/>
  <c r="G21" i="31"/>
  <c r="F21" i="31"/>
  <c r="H21" i="1"/>
  <c r="G21" i="1"/>
  <c r="F21" i="1"/>
  <c r="H7" i="2"/>
  <c r="G7" i="2"/>
  <c r="G31" i="2" s="1"/>
  <c r="F7" i="2"/>
  <c r="H7" i="3"/>
  <c r="G7" i="3"/>
  <c r="F7" i="3"/>
  <c r="H7" i="4"/>
  <c r="G7" i="4"/>
  <c r="F7" i="4"/>
  <c r="H7" i="5"/>
  <c r="H31" i="5" s="1"/>
  <c r="G7" i="5"/>
  <c r="F7" i="5"/>
  <c r="H7" i="6"/>
  <c r="G7" i="6"/>
  <c r="F7" i="6"/>
  <c r="H7" i="7"/>
  <c r="G7" i="7"/>
  <c r="F7" i="7"/>
  <c r="F31" i="7" s="1"/>
  <c r="H7" i="8"/>
  <c r="G7" i="8"/>
  <c r="F7" i="8"/>
  <c r="H7" i="9"/>
  <c r="G7" i="9"/>
  <c r="F7" i="9"/>
  <c r="H7" i="10"/>
  <c r="G7" i="10"/>
  <c r="G31" i="10" s="1"/>
  <c r="F7" i="10"/>
  <c r="H7" i="11"/>
  <c r="G7" i="11"/>
  <c r="F7" i="11"/>
  <c r="H7" i="12"/>
  <c r="G7" i="12"/>
  <c r="F7" i="12"/>
  <c r="H7" i="13"/>
  <c r="G7" i="13"/>
  <c r="F7" i="13"/>
  <c r="H7" i="14"/>
  <c r="G7" i="14"/>
  <c r="F7" i="14"/>
  <c r="H7" i="15"/>
  <c r="G7" i="15"/>
  <c r="F7" i="15"/>
  <c r="F31" i="15" s="1"/>
  <c r="H7" i="16"/>
  <c r="G7" i="16"/>
  <c r="F7" i="16"/>
  <c r="H7" i="17"/>
  <c r="G7" i="17"/>
  <c r="F7" i="17"/>
  <c r="H7" i="18"/>
  <c r="G7" i="18"/>
  <c r="G31" i="18" s="1"/>
  <c r="F7" i="18"/>
  <c r="H7" i="19"/>
  <c r="G7" i="19"/>
  <c r="F7" i="19"/>
  <c r="H7" i="20"/>
  <c r="G7" i="20"/>
  <c r="F7" i="20"/>
  <c r="H7" i="21"/>
  <c r="G7" i="21"/>
  <c r="F7" i="21"/>
  <c r="H7" i="22"/>
  <c r="G7" i="22"/>
  <c r="F7" i="22"/>
  <c r="H7" i="23"/>
  <c r="G7" i="23"/>
  <c r="F7" i="23"/>
  <c r="H7" i="24"/>
  <c r="G7" i="24"/>
  <c r="F7" i="24"/>
  <c r="H7" i="25"/>
  <c r="G7" i="25"/>
  <c r="F7" i="25"/>
  <c r="H7" i="26"/>
  <c r="G7" i="26"/>
  <c r="F7" i="26"/>
  <c r="H7" i="27"/>
  <c r="G7" i="27"/>
  <c r="F7" i="27"/>
  <c r="H7" i="28"/>
  <c r="G7" i="28"/>
  <c r="F7" i="28"/>
  <c r="H7" i="29"/>
  <c r="G7" i="29"/>
  <c r="F7" i="29"/>
  <c r="H7" i="30"/>
  <c r="G7" i="30"/>
  <c r="F7" i="30"/>
  <c r="H7" i="31"/>
  <c r="G7" i="31"/>
  <c r="F7" i="31"/>
  <c r="H7" i="1"/>
  <c r="G7" i="1"/>
  <c r="F7" i="1"/>
  <c r="F31" i="1" s="1"/>
  <c r="F46" i="17" l="1"/>
  <c r="F46" i="23"/>
  <c r="F46" i="21"/>
  <c r="F46" i="19"/>
  <c r="F46" i="13"/>
  <c r="F46" i="9"/>
  <c r="G46" i="31"/>
  <c r="G46" i="19"/>
  <c r="G130" i="19" s="1"/>
  <c r="G46" i="13"/>
  <c r="G46" i="7"/>
  <c r="G46" i="5"/>
  <c r="G46" i="3"/>
  <c r="H46" i="29"/>
  <c r="H46" i="25"/>
  <c r="H46" i="23"/>
  <c r="H46" i="21"/>
  <c r="H46" i="19"/>
  <c r="H46" i="17"/>
  <c r="H46" i="13"/>
  <c r="H46" i="11"/>
  <c r="H46" i="9"/>
  <c r="H46" i="7"/>
  <c r="H46" i="5"/>
  <c r="H46" i="3"/>
  <c r="H130" i="3" s="1"/>
  <c r="F46" i="30"/>
  <c r="F46" i="28"/>
  <c r="F46" i="26"/>
  <c r="F46" i="24"/>
  <c r="F46" i="22"/>
  <c r="F46" i="20"/>
  <c r="F46" i="18"/>
  <c r="F46" i="16"/>
  <c r="F130" i="16" s="1"/>
  <c r="F46" i="14"/>
  <c r="F46" i="12"/>
  <c r="F46" i="10"/>
  <c r="F46" i="8"/>
  <c r="F46" i="6"/>
  <c r="F46" i="4"/>
  <c r="F46" i="2"/>
  <c r="F46" i="27"/>
  <c r="F130" i="27" s="1"/>
  <c r="G46" i="29"/>
  <c r="G46" i="9"/>
  <c r="H46" i="31"/>
  <c r="H46" i="27"/>
  <c r="H46" i="15"/>
  <c r="F31" i="26"/>
  <c r="H31" i="24"/>
  <c r="H31" i="16"/>
  <c r="H31" i="8"/>
  <c r="G31" i="5"/>
  <c r="F31" i="2"/>
  <c r="G43" i="27"/>
  <c r="F43" i="24"/>
  <c r="G43" i="19"/>
  <c r="F43" i="16"/>
  <c r="G43" i="11"/>
  <c r="F43" i="8"/>
  <c r="G43" i="3"/>
  <c r="G46" i="30"/>
  <c r="G46" i="28"/>
  <c r="G46" i="26"/>
  <c r="G46" i="24"/>
  <c r="G46" i="22"/>
  <c r="G46" i="20"/>
  <c r="G130" i="20" s="1"/>
  <c r="G46" i="18"/>
  <c r="G46" i="16"/>
  <c r="G46" i="14"/>
  <c r="G46" i="12"/>
  <c r="G46" i="10"/>
  <c r="G46" i="8"/>
  <c r="G46" i="6"/>
  <c r="G46" i="4"/>
  <c r="G130" i="4" s="1"/>
  <c r="G46" i="2"/>
  <c r="F46" i="3"/>
  <c r="G46" i="23"/>
  <c r="G46" i="11"/>
  <c r="H46" i="30"/>
  <c r="H46" i="28"/>
  <c r="H46" i="26"/>
  <c r="H46" i="24"/>
  <c r="H130" i="24" s="1"/>
  <c r="H46" i="22"/>
  <c r="H46" i="20"/>
  <c r="H46" i="18"/>
  <c r="H46" i="16"/>
  <c r="H46" i="14"/>
  <c r="H46" i="12"/>
  <c r="H46" i="10"/>
  <c r="H46" i="8"/>
  <c r="H46" i="6"/>
  <c r="H46" i="4"/>
  <c r="H46" i="2"/>
  <c r="F46" i="15"/>
  <c r="G46" i="27"/>
  <c r="G46" i="25"/>
  <c r="G46" i="21"/>
  <c r="G46" i="17"/>
  <c r="G130" i="17" s="1"/>
  <c r="G46" i="15"/>
  <c r="F43" i="1"/>
  <c r="G43" i="1"/>
  <c r="F46" i="1"/>
  <c r="F130" i="1" s="1"/>
  <c r="G67" i="1"/>
  <c r="G46" i="1" s="1"/>
  <c r="G130" i="1" s="1"/>
  <c r="H67" i="1"/>
  <c r="H46" i="1" s="1"/>
  <c r="H130" i="1" s="1"/>
  <c r="F43" i="14"/>
  <c r="H43" i="12"/>
  <c r="F43" i="6"/>
  <c r="G43" i="30"/>
  <c r="F43" i="27"/>
  <c r="F44" i="27" s="1"/>
  <c r="H43" i="25"/>
  <c r="G43" i="22"/>
  <c r="F43" i="19"/>
  <c r="H43" i="17"/>
  <c r="G43" i="14"/>
  <c r="F43" i="11"/>
  <c r="H43" i="9"/>
  <c r="G43" i="6"/>
  <c r="F43" i="3"/>
  <c r="H31" i="29"/>
  <c r="G31" i="26"/>
  <c r="F43" i="30"/>
  <c r="H43" i="28"/>
  <c r="G43" i="25"/>
  <c r="F43" i="22"/>
  <c r="H43" i="20"/>
  <c r="G43" i="17"/>
  <c r="G43" i="9"/>
  <c r="H43" i="4"/>
  <c r="H31" i="28"/>
  <c r="G31" i="25"/>
  <c r="F31" i="22"/>
  <c r="F31" i="14"/>
  <c r="F31" i="30"/>
  <c r="H31" i="20"/>
  <c r="H31" i="12"/>
  <c r="H44" i="12" s="1"/>
  <c r="H31" i="4"/>
  <c r="G31" i="30"/>
  <c r="F31" i="27"/>
  <c r="H31" i="25"/>
  <c r="G31" i="22"/>
  <c r="G44" i="22" s="1"/>
  <c r="F43" i="5"/>
  <c r="F31" i="28"/>
  <c r="H31" i="26"/>
  <c r="G31" i="23"/>
  <c r="F31" i="20"/>
  <c r="F44" i="20" s="1"/>
  <c r="H31" i="18"/>
  <c r="G31" i="15"/>
  <c r="F31" i="12"/>
  <c r="H31" i="10"/>
  <c r="G31" i="7"/>
  <c r="F31" i="4"/>
  <c r="H31" i="2"/>
  <c r="H43" i="1"/>
  <c r="G43" i="29"/>
  <c r="F43" i="26"/>
  <c r="F44" i="26" s="1"/>
  <c r="H43" i="24"/>
  <c r="H44" i="24" s="1"/>
  <c r="G43" i="21"/>
  <c r="F43" i="18"/>
  <c r="H43" i="16"/>
  <c r="G43" i="13"/>
  <c r="F43" i="10"/>
  <c r="H43" i="8"/>
  <c r="H44" i="8" s="1"/>
  <c r="G43" i="5"/>
  <c r="G44" i="5" s="1"/>
  <c r="F43" i="2"/>
  <c r="F44" i="2" s="1"/>
  <c r="G31" i="31"/>
  <c r="H31" i="31"/>
  <c r="G31" i="28"/>
  <c r="F31" i="25"/>
  <c r="H31" i="23"/>
  <c r="H44" i="23" s="1"/>
  <c r="G31" i="20"/>
  <c r="F31" i="17"/>
  <c r="H31" i="15"/>
  <c r="G31" i="12"/>
  <c r="F31" i="9"/>
  <c r="H31" i="7"/>
  <c r="G31" i="4"/>
  <c r="G31" i="17"/>
  <c r="G44" i="17" s="1"/>
  <c r="G31" i="9"/>
  <c r="F31" i="6"/>
  <c r="F44" i="6" s="1"/>
  <c r="F31" i="19"/>
  <c r="H31" i="17"/>
  <c r="G31" i="14"/>
  <c r="F31" i="11"/>
  <c r="H31" i="9"/>
  <c r="G31" i="6"/>
  <c r="F31" i="3"/>
  <c r="F44" i="3" s="1"/>
  <c r="G43" i="26"/>
  <c r="G43" i="10"/>
  <c r="G44" i="10" s="1"/>
  <c r="F43" i="28"/>
  <c r="H43" i="26"/>
  <c r="H43" i="10"/>
  <c r="G31" i="29"/>
  <c r="G31" i="21"/>
  <c r="F31" i="18"/>
  <c r="G31" i="13"/>
  <c r="F31" i="10"/>
  <c r="H31" i="1"/>
  <c r="F31" i="31"/>
  <c r="F31" i="23"/>
  <c r="H31" i="21"/>
  <c r="H31" i="13"/>
  <c r="H43" i="29"/>
  <c r="G43" i="18"/>
  <c r="G44" i="18" s="1"/>
  <c r="G43" i="2"/>
  <c r="G44" i="2" s="1"/>
  <c r="G43" i="31"/>
  <c r="G44" i="31" s="1"/>
  <c r="G43" i="23"/>
  <c r="F43" i="20"/>
  <c r="H43" i="18"/>
  <c r="G43" i="15"/>
  <c r="F43" i="12"/>
  <c r="G43" i="7"/>
  <c r="F43" i="4"/>
  <c r="H43" i="2"/>
  <c r="H130" i="30"/>
  <c r="H130" i="18"/>
  <c r="H130" i="10"/>
  <c r="F130" i="5"/>
  <c r="H130" i="22"/>
  <c r="H130" i="6"/>
  <c r="H130" i="9"/>
  <c r="H130" i="7"/>
  <c r="F44" i="1"/>
  <c r="H31" i="30"/>
  <c r="G31" i="27"/>
  <c r="G44" i="27" s="1"/>
  <c r="F31" i="24"/>
  <c r="F44" i="24" s="1"/>
  <c r="H31" i="22"/>
  <c r="G31" i="19"/>
  <c r="G44" i="19" s="1"/>
  <c r="F31" i="16"/>
  <c r="F44" i="16" s="1"/>
  <c r="H31" i="14"/>
  <c r="G31" i="11"/>
  <c r="F31" i="8"/>
  <c r="F44" i="8" s="1"/>
  <c r="H31" i="6"/>
  <c r="G31" i="3"/>
  <c r="G44" i="3" s="1"/>
  <c r="F43" i="31"/>
  <c r="F43" i="23"/>
  <c r="H43" i="21"/>
  <c r="F43" i="15"/>
  <c r="F44" i="15" s="1"/>
  <c r="H43" i="13"/>
  <c r="F43" i="7"/>
  <c r="F44" i="7" s="1"/>
  <c r="H43" i="5"/>
  <c r="H44" i="5" s="1"/>
  <c r="F130" i="13"/>
  <c r="F130" i="12"/>
  <c r="F130" i="9"/>
  <c r="H130" i="23"/>
  <c r="G31" i="1"/>
  <c r="G44" i="1" s="1"/>
  <c r="F31" i="29"/>
  <c r="F44" i="29" s="1"/>
  <c r="H31" i="27"/>
  <c r="H44" i="27" s="1"/>
  <c r="G31" i="24"/>
  <c r="G44" i="24" s="1"/>
  <c r="F31" i="21"/>
  <c r="F44" i="21" s="1"/>
  <c r="H31" i="19"/>
  <c r="H44" i="19" s="1"/>
  <c r="G31" i="16"/>
  <c r="G44" i="16" s="1"/>
  <c r="F31" i="13"/>
  <c r="F44" i="13" s="1"/>
  <c r="H31" i="11"/>
  <c r="H44" i="11" s="1"/>
  <c r="G31" i="8"/>
  <c r="G44" i="8" s="1"/>
  <c r="F31" i="5"/>
  <c r="H31" i="3"/>
  <c r="H44" i="3" s="1"/>
  <c r="G130" i="14"/>
  <c r="H130" i="25"/>
  <c r="H43" i="31"/>
  <c r="G43" i="28"/>
  <c r="F43" i="25"/>
  <c r="H43" i="23"/>
  <c r="G43" i="20"/>
  <c r="G44" i="20" s="1"/>
  <c r="F43" i="17"/>
  <c r="H43" i="15"/>
  <c r="G43" i="12"/>
  <c r="F43" i="9"/>
  <c r="H43" i="7"/>
  <c r="G43" i="4"/>
  <c r="H43" i="30"/>
  <c r="H43" i="22"/>
  <c r="H43" i="14"/>
  <c r="H43" i="6"/>
  <c r="F130" i="17"/>
  <c r="H130" i="14"/>
  <c r="H44" i="29"/>
  <c r="H130" i="26"/>
  <c r="F130" i="21"/>
  <c r="F130" i="30"/>
  <c r="F130" i="28"/>
  <c r="H130" i="28"/>
  <c r="H130" i="16"/>
  <c r="G130" i="13"/>
  <c r="F130" i="10"/>
  <c r="G130" i="3"/>
  <c r="F130" i="3"/>
  <c r="F130" i="31"/>
  <c r="G130" i="30"/>
  <c r="G130" i="29"/>
  <c r="F130" i="29"/>
  <c r="F130" i="26"/>
  <c r="F130" i="24"/>
  <c r="H130" i="21"/>
  <c r="H130" i="19"/>
  <c r="G130" i="16"/>
  <c r="G130" i="10"/>
  <c r="F130" i="8"/>
  <c r="H130" i="5"/>
  <c r="G130" i="26"/>
  <c r="G130" i="25"/>
  <c r="F130" i="25"/>
  <c r="F130" i="22"/>
  <c r="G130" i="15"/>
  <c r="F130" i="15"/>
  <c r="H130" i="12"/>
  <c r="G130" i="9"/>
  <c r="F130" i="6"/>
  <c r="H130" i="2"/>
  <c r="F130" i="23"/>
  <c r="G130" i="22"/>
  <c r="F130" i="20"/>
  <c r="H130" i="20"/>
  <c r="H130" i="17"/>
  <c r="H130" i="15"/>
  <c r="G130" i="12"/>
  <c r="G130" i="6"/>
  <c r="F130" i="4"/>
  <c r="F130" i="2"/>
  <c r="G130" i="21"/>
  <c r="F130" i="18"/>
  <c r="G130" i="11"/>
  <c r="F130" i="11"/>
  <c r="H130" i="8"/>
  <c r="G130" i="5"/>
  <c r="G130" i="2"/>
  <c r="G130" i="31"/>
  <c r="G130" i="24"/>
  <c r="F130" i="19"/>
  <c r="G130" i="18"/>
  <c r="H130" i="13"/>
  <c r="H130" i="11"/>
  <c r="G130" i="8"/>
  <c r="G130" i="28"/>
  <c r="H130" i="31"/>
  <c r="G130" i="27"/>
  <c r="H130" i="29"/>
  <c r="H130" i="27"/>
  <c r="G130" i="23"/>
  <c r="F130" i="14"/>
  <c r="G130" i="7"/>
  <c r="F130" i="7"/>
  <c r="H130" i="4"/>
  <c r="F44" i="11"/>
  <c r="H44" i="25"/>
  <c r="G44" i="11" l="1"/>
  <c r="H44" i="16"/>
  <c r="H44" i="17"/>
  <c r="H44" i="10"/>
  <c r="F44" i="30"/>
  <c r="G44" i="6"/>
  <c r="F44" i="17"/>
  <c r="G44" i="9"/>
  <c r="H44" i="28"/>
  <c r="H44" i="7"/>
  <c r="G44" i="28"/>
  <c r="H44" i="26"/>
  <c r="F44" i="10"/>
  <c r="F44" i="12"/>
  <c r="F44" i="14"/>
  <c r="G44" i="30"/>
  <c r="F44" i="22"/>
  <c r="G44" i="25"/>
  <c r="H44" i="9"/>
  <c r="G44" i="14"/>
  <c r="H44" i="20"/>
  <c r="H44" i="4"/>
  <c r="H44" i="31"/>
  <c r="F44" i="19"/>
  <c r="G44" i="26"/>
  <c r="F44" i="5"/>
  <c r="H44" i="1"/>
  <c r="H44" i="6"/>
  <c r="G44" i="7"/>
  <c r="H44" i="18"/>
  <c r="G44" i="29"/>
  <c r="H44" i="2"/>
  <c r="G44" i="23"/>
  <c r="F44" i="9"/>
  <c r="F44" i="28"/>
  <c r="H44" i="14"/>
  <c r="F44" i="4"/>
  <c r="G44" i="12"/>
  <c r="G44" i="21"/>
  <c r="G44" i="13"/>
  <c r="F44" i="18"/>
  <c r="H44" i="15"/>
  <c r="G44" i="15"/>
  <c r="H44" i="21"/>
  <c r="G44" i="4"/>
  <c r="F44" i="25"/>
  <c r="F44" i="31"/>
  <c r="H44" i="22"/>
  <c r="H44" i="13"/>
  <c r="F44" i="23"/>
  <c r="H44" i="30"/>
</calcChain>
</file>

<file path=xl/sharedStrings.xml><?xml version="1.0" encoding="utf-8"?>
<sst xmlns="http://schemas.openxmlformats.org/spreadsheetml/2006/main" count="3101" uniqueCount="121">
  <si>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</si>
  <si>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</si>
  <si>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</si>
  <si>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</si>
  <si>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</si>
  <si>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</si>
  <si>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</si>
  <si>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</si>
  <si>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</si>
  <si>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</si>
  <si>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</si>
  <si>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</si>
  <si>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</si>
  <si>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</si>
  <si>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</si>
  <si>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</si>
  <si>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</si>
  <si>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</si>
  <si>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</si>
  <si>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</si>
  <si>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</si>
  <si>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</si>
  <si>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</si>
  <si>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</si>
  <si>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</si>
  <si>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</si>
  <si>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</si>
  <si>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</si>
  <si>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</si>
  <si>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</si>
  <si>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</si>
  <si>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</si>
  <si>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</si>
  <si>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</si>
  <si>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</si>
  <si>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</si>
  <si>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</si>
  <si>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</si>
  <si>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</si>
  <si>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</si>
  <si>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</si>
  <si>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</si>
  <si>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</si>
  <si>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A CPT    Cape Town</t>
  </si>
  <si>
    <t xml:space="preserve">
C DC1    West Coast</t>
  </si>
  <si>
    <t xml:space="preserve">
C DC2    Cape Winelands DM</t>
  </si>
  <si>
    <t xml:space="preserve">
C DC3    Overberg</t>
  </si>
  <si>
    <t xml:space="preserve">
C DC4    Garden Route</t>
  </si>
  <si>
    <t xml:space="preserve">
C DC5    Central Karoo</t>
  </si>
  <si>
    <t xml:space="preserve">
B WC011  Matzikama</t>
  </si>
  <si>
    <t xml:space="preserve">
B WC012  Cederberg</t>
  </si>
  <si>
    <t xml:space="preserve">
B WC013  Bergrivier</t>
  </si>
  <si>
    <t xml:space="preserve">
B WC014  Saldanha Bay</t>
  </si>
  <si>
    <t xml:space="preserve">
B WC015  Swartland</t>
  </si>
  <si>
    <t xml:space="preserve">
B WC022  Witzenberg</t>
  </si>
  <si>
    <t xml:space="preserve">
B WC023  Drakenstein</t>
  </si>
  <si>
    <t xml:space="preserve">
B WC024  Stellenbosch</t>
  </si>
  <si>
    <t xml:space="preserve">
B WC025  Breede Valley</t>
  </si>
  <si>
    <t xml:space="preserve">
B WC026  Langeberg</t>
  </si>
  <si>
    <t xml:space="preserve">
B WC031  Theewaterskloof</t>
  </si>
  <si>
    <t xml:space="preserve">
B WC032  Overstrand</t>
  </si>
  <si>
    <t xml:space="preserve">
B WC033  Cape Agulhas</t>
  </si>
  <si>
    <t xml:space="preserve">
B WC034  Swellendam</t>
  </si>
  <si>
    <t xml:space="preserve">
B WC041  Kannaland</t>
  </si>
  <si>
    <t xml:space="preserve">
B WC042  Hessequa</t>
  </si>
  <si>
    <t xml:space="preserve">
B WC043  Mossel Bay</t>
  </si>
  <si>
    <t xml:space="preserve">
B WC044  George</t>
  </si>
  <si>
    <t xml:space="preserve">
B WC045  Oudtshoorn</t>
  </si>
  <si>
    <t xml:space="preserve">
B WC047  Bitou</t>
  </si>
  <si>
    <t xml:space="preserve">
B WC048  Knysna</t>
  </si>
  <si>
    <t xml:space="preserve">
B WC051  Laingsburg</t>
  </si>
  <si>
    <t xml:space="preserve">
B WC052  Prince Albert</t>
  </si>
  <si>
    <t xml:space="preserve">
B WC053  Beaufort West</t>
  </si>
  <si>
    <t>Transfers from Provincial Departments</t>
  </si>
  <si>
    <t>Municipal Allocations from Provincial Departments</t>
  </si>
  <si>
    <t>of which</t>
  </si>
  <si>
    <t>Total: Transfers from Provincial Departments</t>
  </si>
  <si>
    <t>Western Cape Financial Management Capability Grant</t>
  </si>
  <si>
    <t>Department of Police Oversight and Community Safety</t>
  </si>
  <si>
    <t>Safety Initiative Implementation-Whole of Society Approach (WOSA)</t>
  </si>
  <si>
    <t xml:space="preserve">Personal Primary Health Care Services </t>
  </si>
  <si>
    <t xml:space="preserve">Integrated Nutrition </t>
  </si>
  <si>
    <t>Regional Socio-Economic Projects (RSEP) Programme - Municipal Projects</t>
  </si>
  <si>
    <t>Financial Assistance to Municipalities for Maintenance and Construction of Transport Infrastructure</t>
  </si>
  <si>
    <t>Informal Settlements Upgrading Partnership Grant</t>
  </si>
  <si>
    <t>Department of Economic Development and Tourism</t>
  </si>
  <si>
    <t>Department of Cultural Affairs and Sport</t>
  </si>
  <si>
    <t>Library Service: Metro Library Grant</t>
  </si>
  <si>
    <t>Municipal Water Resilience Grant</t>
  </si>
  <si>
    <t>Thusong Service Centres Grant (Sustainability: Operational Support Grant)</t>
  </si>
  <si>
    <t>Community Development Worker Operational Support Grant</t>
  </si>
  <si>
    <t>Provide training support to increase law enforcement capacity to serve in the municipalities within the Western Cape</t>
  </si>
  <si>
    <t>Resource funding for establishment and support of a K9 unit</t>
  </si>
  <si>
    <t>Recruitment, training and deployment of law enforcement officers to serve in the Law Enforcement Advancement Plan (LEAP)</t>
  </si>
  <si>
    <t>Resourcing funding for establishment of law enforcement rural safety unit</t>
  </si>
  <si>
    <t>Department of Provincial Treasury</t>
  </si>
  <si>
    <t>Department of Education</t>
  </si>
  <si>
    <t>Safe Schools: School Resource Officer Project</t>
  </si>
  <si>
    <t xml:space="preserve">Department of Health and Wellness </t>
  </si>
  <si>
    <t>HIV and AIDS</t>
  </si>
  <si>
    <t>Western Cape Mobility Department</t>
  </si>
  <si>
    <t>Provision for Persons with Special Needs</t>
  </si>
  <si>
    <t>George Integrated Public Transport Network - Operations</t>
  </si>
  <si>
    <t>Integrated Transport Planning</t>
  </si>
  <si>
    <t>Inter-Town Rural Transport Solution</t>
  </si>
  <si>
    <t>Department of Environmental Affairs and Development Planning</t>
  </si>
  <si>
    <t xml:space="preserve">Department of Infrastructure </t>
  </si>
  <si>
    <t>Human Settlements Development Grant (Beneficiaries)</t>
  </si>
  <si>
    <t>Title Deeds Restoration Grant</t>
  </si>
  <si>
    <t>Municipal Accreditation Grant</t>
  </si>
  <si>
    <t>Provide Resources for the Toursim Safety Tourism Growth Initiative Law Enforcement Unit Project</t>
  </si>
  <si>
    <t>Tourism Growth Initiative</t>
  </si>
  <si>
    <t>Development of Sport and Recreation Facitlities</t>
  </si>
  <si>
    <t>Community Library Services Grant</t>
  </si>
  <si>
    <t>Library Service: Replacement Funding for most Vulnerable B3 Municipalities</t>
  </si>
  <si>
    <t xml:space="preserve">Department of Local Government </t>
  </si>
  <si>
    <t>Municipal Energy Resilience Grant</t>
  </si>
  <si>
    <t>Municipal Service Delivery and Capacity Building Grant</t>
  </si>
  <si>
    <t>Western Cape Municipal Interventions Grant</t>
  </si>
  <si>
    <t>Municipal Fire Service Capacity Support Grant</t>
  </si>
  <si>
    <t>Unallocated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</si>
</sst>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1" x14ac:knownFonts="1">
    <font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5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left" vertical="center" indent="1"/>
    </xf>
    <xf numFmtId="165" fontId="4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2" xfId="0" applyFont="1" applyBorder="1" applyAlignment="1">
      <alignment horizontal="left" wrapText="1" indent="1"/>
    </xf>
    <xf numFmtId="164" fontId="4" fillId="0" borderId="2" xfId="0" quotePrefix="1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5" fillId="0" borderId="3" xfId="0" applyFont="1" applyBorder="1" applyAlignment="1">
      <alignment wrapText="1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165" fontId="4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L261"/>
  <sheetViews>
    <sheetView showGridLines="0" tabSelected="1" topLeftCell="A35" zoomScale="60" zoomScaleNormal="60" workbookViewId="0">
      <selection activeCell="J46" sqref="J4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  <col min="11" max="12" width="9.632812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8849479000</v>
      </c>
      <c r="G5" s="2">
        <v>9325882000</v>
      </c>
      <c r="H5" s="2">
        <v>9493369000</v>
      </c>
    </row>
    <row r="6" spans="5:8" ht="13" x14ac:dyDescent="0.3">
      <c r="E6" s="21" t="s">
        <v>9</v>
      </c>
      <c r="F6" s="2">
        <f>CPT!F6</f>
        <v>3004725000</v>
      </c>
      <c r="G6" s="2"/>
      <c r="H6" s="2"/>
    </row>
    <row r="7" spans="5:8" ht="14" x14ac:dyDescent="0.3">
      <c r="E7" s="19" t="s">
        <v>10</v>
      </c>
      <c r="F7" s="22">
        <f>SUM(F8:F20)</f>
        <v>6567961000</v>
      </c>
      <c r="G7" s="22">
        <f>SUM(G8:G20)</f>
        <v>4963004000</v>
      </c>
      <c r="H7" s="22">
        <f>SUM(H8:H20)</f>
        <v>4632717000</v>
      </c>
    </row>
    <row r="8" spans="5:8" ht="13" x14ac:dyDescent="0.3">
      <c r="E8" s="23" t="s">
        <v>11</v>
      </c>
      <c r="F8" s="8">
        <v>513163000</v>
      </c>
      <c r="G8" s="8">
        <v>501068000</v>
      </c>
      <c r="H8" s="8">
        <v>514406000</v>
      </c>
    </row>
    <row r="9" spans="5:8" ht="13" x14ac:dyDescent="0.3">
      <c r="E9" s="23" t="s">
        <v>12</v>
      </c>
      <c r="F9" s="8">
        <v>384137000</v>
      </c>
      <c r="G9" s="8">
        <v>340994000</v>
      </c>
      <c r="H9" s="8">
        <v>281215000</v>
      </c>
    </row>
    <row r="10" spans="5:8" ht="13" x14ac:dyDescent="0.3">
      <c r="E10" s="23" t="s">
        <v>13</v>
      </c>
      <c r="F10" s="24">
        <v>2895391000</v>
      </c>
      <c r="G10" s="24">
        <v>1453166000</v>
      </c>
      <c r="H10" s="24">
        <v>690267000</v>
      </c>
    </row>
    <row r="11" spans="5:8" ht="13" x14ac:dyDescent="0.3">
      <c r="E11" s="23" t="s">
        <v>14</v>
      </c>
      <c r="F11" s="8">
        <v>179846000</v>
      </c>
      <c r="G11" s="8">
        <v>191054000</v>
      </c>
      <c r="H11" s="8">
        <v>202423000</v>
      </c>
    </row>
    <row r="12" spans="5:8" ht="13" x14ac:dyDescent="0.3">
      <c r="E12" s="23" t="s">
        <v>15</v>
      </c>
      <c r="F12" s="8">
        <v>37430000</v>
      </c>
      <c r="G12" s="8">
        <v>10000000</v>
      </c>
      <c r="H12" s="8">
        <v>9125000</v>
      </c>
    </row>
    <row r="13" spans="5:8" ht="13" x14ac:dyDescent="0.3">
      <c r="E13" s="23" t="s">
        <v>16</v>
      </c>
      <c r="F13" s="24">
        <v>1362645000</v>
      </c>
      <c r="G13" s="24">
        <v>1483164000</v>
      </c>
      <c r="H13" s="24">
        <v>1919109000</v>
      </c>
    </row>
    <row r="14" spans="5:8" ht="13" x14ac:dyDescent="0.3">
      <c r="E14" s="23" t="s">
        <v>17</v>
      </c>
      <c r="F14" s="24">
        <v>14900000</v>
      </c>
      <c r="G14" s="24">
        <v>15495000</v>
      </c>
      <c r="H14" s="24">
        <v>15977000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>
        <v>225000000</v>
      </c>
      <c r="G16" s="8"/>
      <c r="H16" s="8"/>
    </row>
    <row r="17" spans="5:8" ht="13" x14ac:dyDescent="0.3">
      <c r="E17" s="23" t="s">
        <v>20</v>
      </c>
      <c r="F17" s="8">
        <v>170719000</v>
      </c>
      <c r="G17" s="8">
        <v>148050000</v>
      </c>
      <c r="H17" s="8">
        <v>154697000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204621000</v>
      </c>
      <c r="G19" s="8">
        <v>149725000</v>
      </c>
      <c r="H19" s="8">
        <v>154378000</v>
      </c>
    </row>
    <row r="20" spans="5:8" ht="13" x14ac:dyDescent="0.3">
      <c r="E20" s="23" t="s">
        <v>23</v>
      </c>
      <c r="F20" s="8">
        <v>580109000</v>
      </c>
      <c r="G20" s="8">
        <v>670288000</v>
      </c>
      <c r="H20" s="8">
        <v>691120000</v>
      </c>
    </row>
    <row r="21" spans="5:8" ht="14" x14ac:dyDescent="0.3">
      <c r="E21" s="19" t="s">
        <v>24</v>
      </c>
      <c r="F21" s="2">
        <f>SUM(F22:F30)</f>
        <v>160871000</v>
      </c>
      <c r="G21" s="2">
        <f>SUM(G22:G30)</f>
        <v>90700000</v>
      </c>
      <c r="H21" s="2">
        <f>SUM(H22:H30)</f>
        <v>95538000</v>
      </c>
    </row>
    <row r="22" spans="5:8" ht="13" x14ac:dyDescent="0.3">
      <c r="E22" s="23" t="s">
        <v>25</v>
      </c>
      <c r="F22" s="24">
        <v>55500000</v>
      </c>
      <c r="G22" s="24">
        <v>58700000</v>
      </c>
      <c r="H22" s="24">
        <v>62300000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73371000</v>
      </c>
      <c r="G24" s="8"/>
      <c r="H24" s="8"/>
    </row>
    <row r="25" spans="5:8" ht="13" x14ac:dyDescent="0.3">
      <c r="E25" s="23" t="s">
        <v>28</v>
      </c>
      <c r="F25" s="8">
        <v>32000000</v>
      </c>
      <c r="G25" s="8">
        <v>32000000</v>
      </c>
      <c r="H25" s="8">
        <v>33238000</v>
      </c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18583036000</v>
      </c>
      <c r="G31" s="15">
        <f>+G5+G6+G7+G21</f>
        <v>14379586000</v>
      </c>
      <c r="H31" s="15">
        <f>+H5+H6+H7+H21</f>
        <v>14221624000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12" ht="14" x14ac:dyDescent="0.3">
      <c r="E33" s="19" t="s">
        <v>36</v>
      </c>
      <c r="F33" s="2">
        <f>SUM(F34:F40)</f>
        <v>124406000</v>
      </c>
      <c r="G33" s="2">
        <f>SUM(G34:G40)</f>
        <v>121251000</v>
      </c>
      <c r="H33" s="2">
        <f>SUM(H34:H40)</f>
        <v>122007000</v>
      </c>
    </row>
    <row r="34" spans="5:12" ht="13" x14ac:dyDescent="0.3">
      <c r="E34" s="23" t="s">
        <v>19</v>
      </c>
      <c r="F34" s="8"/>
      <c r="G34" s="8">
        <v>16843000</v>
      </c>
      <c r="H34" s="8">
        <v>17599000</v>
      </c>
    </row>
    <row r="35" spans="5:12" ht="13" x14ac:dyDescent="0.3">
      <c r="E35" s="23" t="s">
        <v>37</v>
      </c>
      <c r="F35" s="8">
        <v>110406000</v>
      </c>
      <c r="G35" s="8">
        <v>104408000</v>
      </c>
      <c r="H35" s="8">
        <v>104408000</v>
      </c>
    </row>
    <row r="36" spans="5:12" ht="13" x14ac:dyDescent="0.3">
      <c r="E36" s="23" t="s">
        <v>38</v>
      </c>
      <c r="F36" s="8"/>
      <c r="G36" s="8"/>
      <c r="H36" s="8"/>
    </row>
    <row r="37" spans="5:12" ht="13" x14ac:dyDescent="0.3">
      <c r="E37" s="23" t="s">
        <v>39</v>
      </c>
      <c r="F37" s="8"/>
      <c r="G37" s="8"/>
      <c r="H37" s="8"/>
    </row>
    <row r="38" spans="5:12" ht="13" x14ac:dyDescent="0.3">
      <c r="E38" s="23" t="s">
        <v>20</v>
      </c>
      <c r="F38" s="8"/>
      <c r="G38" s="8"/>
      <c r="H38" s="8"/>
    </row>
    <row r="39" spans="5:12" ht="13" x14ac:dyDescent="0.3">
      <c r="E39" s="23" t="s">
        <v>11</v>
      </c>
      <c r="F39" s="8"/>
      <c r="G39" s="8"/>
      <c r="H39" s="8"/>
    </row>
    <row r="40" spans="5:12" ht="13" x14ac:dyDescent="0.3">
      <c r="E40" s="23" t="s">
        <v>40</v>
      </c>
      <c r="F40" s="8">
        <v>14000000</v>
      </c>
      <c r="G40" s="8"/>
      <c r="H40" s="8"/>
    </row>
    <row r="41" spans="5:12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12" ht="13" x14ac:dyDescent="0.3">
      <c r="E42" s="23" t="s">
        <v>26</v>
      </c>
      <c r="F42" s="24"/>
      <c r="G42" s="24"/>
      <c r="H42" s="24"/>
    </row>
    <row r="43" spans="5:12" ht="14" x14ac:dyDescent="0.3">
      <c r="E43" s="26" t="s">
        <v>41</v>
      </c>
      <c r="F43" s="28">
        <f>+F33+F41</f>
        <v>124406000</v>
      </c>
      <c r="G43" s="28">
        <f>+G33+G41</f>
        <v>121251000</v>
      </c>
      <c r="H43" s="28">
        <f>+H33+H41</f>
        <v>122007000</v>
      </c>
    </row>
    <row r="44" spans="5:12" ht="14" x14ac:dyDescent="0.3">
      <c r="E44" s="29" t="s">
        <v>42</v>
      </c>
      <c r="F44" s="30">
        <f>+F31+F43</f>
        <v>18707442000</v>
      </c>
      <c r="G44" s="30">
        <f>+G31+G43</f>
        <v>14500837000</v>
      </c>
      <c r="H44" s="30">
        <f>+H31+H43</f>
        <v>14343631000</v>
      </c>
    </row>
    <row r="45" spans="5:12" ht="13" x14ac:dyDescent="0.25">
      <c r="E45" s="1" t="s">
        <v>73</v>
      </c>
      <c r="F45" s="2"/>
      <c r="G45" s="2"/>
      <c r="H45" s="2"/>
    </row>
    <row r="46" spans="5:12" ht="13" x14ac:dyDescent="0.25">
      <c r="E46" s="1" t="s">
        <v>74</v>
      </c>
      <c r="F46" s="22">
        <f>SUM(F48+F54+F61+F67+F73+F79+F85+F92+F98+F104+F113+F119+F125)</f>
        <v>2835928000</v>
      </c>
      <c r="G46" s="22">
        <f t="shared" ref="G46:H46" si="0">SUM(G48+G54+G61+G67+G73+G79+G85+G92+G98+G104+G113+G119+G125)</f>
        <v>2724612000</v>
      </c>
      <c r="H46" s="22">
        <f t="shared" si="0"/>
        <v>2877694000</v>
      </c>
      <c r="J46" s="16"/>
      <c r="K46" s="16"/>
      <c r="L46" s="16"/>
    </row>
    <row r="47" spans="5:12" ht="13" x14ac:dyDescent="0.25">
      <c r="E47" s="31" t="s">
        <v>75</v>
      </c>
      <c r="F47" s="2"/>
      <c r="G47" s="2"/>
      <c r="H47" s="2"/>
    </row>
    <row r="48" spans="5:12" ht="13" x14ac:dyDescent="0.25">
      <c r="E48" s="1" t="s">
        <v>95</v>
      </c>
      <c r="F48" s="2">
        <f>SUM(F49:F52)</f>
        <v>12997000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f>CPT!F49+'DC1'!F49+'DC2'!F49+'DC3'!F49+'DC4'!F49+'DC5'!F49+'WC011'!F49+'WC012'!F49+'WC013'!F49+'WC014'!F49+'WC015'!F49+'WC022'!F49+'WC023'!F49+'WC024'!F49+'WC025'!F49+'WC026'!F49+'WC031'!F49+'WC032'!F49+'WC033'!F49+'WC034'!F49+'WC041'!F49+'WC042'!F49+'WC043'!F49+'WC044'!F49+'WC045'!F49+'WC047'!F49+'WC048'!F49+'WC051'!F49+'WC052'!F49+'WC053'!F49</f>
        <v>12997000</v>
      </c>
      <c r="G49" s="5">
        <f>CPT!G49+'DC1'!G49+'DC2'!G49+'DC3'!G49+'DC4'!G49+'DC5'!G49+'WC011'!G49+'WC012'!G49+'WC013'!G49+'WC014'!G49+'WC015'!G49+'WC022'!G49+'WC023'!G49+'WC024'!G49+'WC025'!G49+'WC026'!G49+'WC031'!G49+'WC032'!G49+'WC033'!G49+'WC034'!G49+'WC041'!G49+'WC042'!G49+'WC043'!G49+'WC044'!G49+'WC045'!G49+'WC047'!G49+'WC048'!G49+'WC051'!G49+'WC052'!G49+'WC053'!G49</f>
        <v>0</v>
      </c>
      <c r="H49" s="6">
        <f>CPT!H49+'DC1'!H49+'DC2'!H49+'DC3'!H49+'DC4'!H49+'DC5'!H49+'WC011'!H49+'WC012'!H49+'WC013'!H49+'WC014'!H49+'WC015'!H49+'WC022'!H49+'WC023'!H49+'WC024'!H49+'WC025'!H49+'WC026'!H49+'WC031'!H49+'WC032'!H49+'WC033'!H49+'WC034'!H49+'WC041'!H49+'WC042'!H49+'WC043'!H49+'WC044'!H49+'WC045'!H49+'WC047'!H49+'WC048'!H49+'WC051'!H49+'WC052'!H49+'WC053'!H49</f>
        <v>0</v>
      </c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397976000</v>
      </c>
      <c r="G54" s="2">
        <f>SUM(G55:G59)</f>
        <v>414015000</v>
      </c>
      <c r="H54" s="2">
        <f>SUM(H55:H59)</f>
        <v>427521000</v>
      </c>
    </row>
    <row r="55" spans="5:8" x14ac:dyDescent="0.25">
      <c r="E55" s="3" t="s">
        <v>79</v>
      </c>
      <c r="F55" s="4">
        <f>CPT!F55+'DC1'!F55+'DC2'!F55+'DC3'!F55+'DC4'!F55+'DC5'!F55+'WC011'!F55+'WC012'!F55+'WC013'!F55+'WC014'!F55+'WC015'!F55+'WC022'!F55+'WC023'!F55+'WC024'!F55+'WC025'!F55+'WC026'!F55+'WC031'!F55+'WC032'!F55+'WC033'!F55+'WC034'!F55+'WC041'!F55+'WC042'!F55+'WC043'!F55+'WC044'!F55+'WC045'!F55+'WC047'!F55+'WC048'!F55+'WC051'!F55+'WC052'!F55+'WC053'!F55</f>
        <v>5600000</v>
      </c>
      <c r="G55" s="5">
        <f>CPT!G55+'DC1'!G55+'DC2'!G55+'DC3'!G55+'DC4'!G55+'DC5'!G55+'WC011'!G55+'WC012'!G55+'WC013'!G55+'WC014'!G55+'WC015'!G55+'WC022'!G55+'WC023'!G55+'WC024'!G55+'WC025'!G55+'WC026'!G55+'WC031'!G55+'WC032'!G55+'WC033'!G55+'WC034'!G55+'WC041'!G55+'WC042'!G55+'WC043'!G55+'WC044'!G55+'WC045'!G55+'WC047'!G55+'WC048'!G55+'WC051'!G55+'WC052'!G55+'WC053'!G55</f>
        <v>6100000</v>
      </c>
      <c r="H55" s="6">
        <f>CPT!H55+'DC1'!H55+'DC2'!H55+'DC3'!H55+'DC4'!H55+'DC5'!H55+'WC011'!H55+'WC012'!H55+'WC013'!H55+'WC014'!H55+'WC015'!H55+'WC022'!H55+'WC023'!H55+'WC024'!H55+'WC025'!H55+'WC026'!H55+'WC031'!H55+'WC032'!H55+'WC033'!H55+'WC034'!H55+'WC041'!H55+'WC042'!H55+'WC043'!H55+'WC044'!H55+'WC045'!H55+'WC047'!H55+'WC048'!H55+'WC051'!H55+'WC052'!H55+'WC053'!H55</f>
        <v>6600000</v>
      </c>
    </row>
    <row r="56" spans="5:8" ht="25" x14ac:dyDescent="0.25">
      <c r="E56" s="32" t="s">
        <v>91</v>
      </c>
      <c r="F56" s="7">
        <f>CPT!F56+'DC1'!F56+'DC2'!F56+'DC3'!F56+'DC4'!F56+'DC5'!F56+'WC011'!F56+'WC012'!F56+'WC013'!F56+'WC014'!F56+'WC015'!F56+'WC022'!F56+'WC023'!F56+'WC024'!F56+'WC025'!F56+'WC026'!F56+'WC031'!F56+'WC032'!F56+'WC033'!F56+'WC034'!F56+'WC041'!F56+'WC042'!F56+'WC043'!F56+'WC044'!F56+'WC045'!F56+'WC047'!F56+'WC048'!F56+'WC051'!F56+'WC052'!F56+'WC053'!F56</f>
        <v>2000000</v>
      </c>
      <c r="G56" s="8">
        <f>CPT!G56+'DC1'!G56+'DC2'!G56+'DC3'!G56+'DC4'!G56+'DC5'!G56+'WC011'!G56+'WC012'!G56+'WC013'!G56+'WC014'!G56+'WC015'!G56+'WC022'!G56+'WC023'!G56+'WC024'!G56+'WC025'!G56+'WC026'!G56+'WC031'!G56+'WC032'!G56+'WC033'!G56+'WC034'!G56+'WC041'!G56+'WC042'!G56+'WC043'!G56+'WC044'!G56+'WC045'!G56+'WC047'!G56+'WC048'!G56+'WC051'!G56+'WC052'!G56+'WC053'!G56</f>
        <v>2131000</v>
      </c>
      <c r="H56" s="9">
        <f>CPT!H56+'DC1'!H56+'DC2'!H56+'DC3'!H56+'DC4'!H56+'DC5'!H56+'WC011'!H56+'WC012'!H56+'WC013'!H56+'WC014'!H56+'WC015'!H56+'WC022'!H56+'WC023'!H56+'WC024'!H56+'WC025'!H56+'WC026'!H56+'WC031'!H56+'WC032'!H56+'WC033'!H56+'WC034'!H56+'WC041'!H56+'WC042'!H56+'WC043'!H56+'WC044'!H56+'WC045'!H56+'WC047'!H56+'WC048'!H56+'WC051'!H56+'WC052'!H56+'WC053'!H56</f>
        <v>2215000</v>
      </c>
    </row>
    <row r="57" spans="5:8" x14ac:dyDescent="0.25">
      <c r="E57" s="32" t="s">
        <v>92</v>
      </c>
      <c r="F57" s="7">
        <f>CPT!F57+'DC1'!F57+'DC2'!F57+'DC3'!F57+'DC4'!F57+'DC5'!F57+'WC011'!F57+'WC012'!F57+'WC013'!F57+'WC014'!F57+'WC015'!F57+'WC022'!F57+'WC023'!F57+'WC024'!F57+'WC025'!F57+'WC026'!F57+'WC031'!F57+'WC032'!F57+'WC033'!F57+'WC034'!F57+'WC041'!F57+'WC042'!F57+'WC043'!F57+'WC044'!F57+'WC045'!F57+'WC047'!F57+'WC048'!F57+'WC051'!F57+'WC052'!F57+'WC053'!F57</f>
        <v>14166000</v>
      </c>
      <c r="G57" s="8">
        <f>CPT!G57+'DC1'!G57+'DC2'!G57+'DC3'!G57+'DC4'!G57+'DC5'!G57+'WC011'!G57+'WC012'!G57+'WC013'!G57+'WC014'!G57+'WC015'!G57+'WC022'!G57+'WC023'!G57+'WC024'!G57+'WC025'!G57+'WC026'!G57+'WC031'!G57+'WC032'!G57+'WC033'!G57+'WC034'!G57+'WC041'!G57+'WC042'!G57+'WC043'!G57+'WC044'!G57+'WC045'!G57+'WC047'!G57+'WC048'!G57+'WC051'!G57+'WC052'!G57+'WC053'!G57</f>
        <v>13742000</v>
      </c>
      <c r="H57" s="9">
        <f>CPT!H57+'DC1'!H57+'DC2'!H57+'DC3'!H57+'DC4'!H57+'DC5'!H57+'WC011'!H57+'WC012'!H57+'WC013'!H57+'WC014'!H57+'WC015'!H57+'WC022'!H57+'WC023'!H57+'WC024'!H57+'WC025'!H57+'WC026'!H57+'WC031'!H57+'WC032'!H57+'WC033'!H57+'WC034'!H57+'WC041'!H57+'WC042'!H57+'WC043'!H57+'WC044'!H57+'WC045'!H57+'WC047'!H57+'WC048'!H57+'WC051'!H57+'WC052'!H57+'WC053'!H57</f>
        <v>14359000</v>
      </c>
    </row>
    <row r="58" spans="5:8" ht="25" x14ac:dyDescent="0.25">
      <c r="E58" s="32" t="s">
        <v>93</v>
      </c>
      <c r="F58" s="7">
        <f>CPT!F58+'DC1'!F58+'DC2'!F58+'DC3'!F58+'DC4'!F58+'DC5'!F58+'WC011'!F58+'WC012'!F58+'WC013'!F58+'WC014'!F58+'WC015'!F58+'WC022'!F58+'WC023'!F58+'WC024'!F58+'WC025'!F58+'WC026'!F58+'WC031'!F58+'WC032'!F58+'WC033'!F58+'WC034'!F58+'WC041'!F58+'WC042'!F58+'WC043'!F58+'WC044'!F58+'WC045'!F58+'WC047'!F58+'WC048'!F58+'WC051'!F58+'WC052'!F58+'WC053'!F58</f>
        <v>365750000</v>
      </c>
      <c r="G58" s="8">
        <f>CPT!G58+'DC1'!G58+'DC2'!G58+'DC3'!G58+'DC4'!G58+'DC5'!G58+'WC011'!G58+'WC012'!G58+'WC013'!G58+'WC014'!G58+'WC015'!G58+'WC022'!G58+'WC023'!G58+'WC024'!G58+'WC025'!G58+'WC026'!G58+'WC031'!G58+'WC032'!G58+'WC033'!G58+'WC034'!G58+'WC041'!G58+'WC042'!G58+'WC043'!G58+'WC044'!G58+'WC045'!G58+'WC047'!G58+'WC048'!G58+'WC051'!G58+'WC052'!G58+'WC053'!G58</f>
        <v>381112000</v>
      </c>
      <c r="H58" s="9">
        <f>CPT!H58+'DC1'!H58+'DC2'!H58+'DC3'!H58+'DC4'!H58+'DC5'!H58+'WC011'!H58+'WC012'!H58+'WC013'!H58+'WC014'!H58+'WC015'!H58+'WC022'!H58+'WC023'!H58+'WC024'!H58+'WC025'!H58+'WC026'!H58+'WC031'!H58+'WC032'!H58+'WC033'!H58+'WC034'!H58+'WC041'!H58+'WC042'!H58+'WC043'!H58+'WC044'!H58+'WC045'!H58+'WC047'!H58+'WC048'!H58+'WC051'!H58+'WC052'!H58+'WC053'!H58</f>
        <v>392926000</v>
      </c>
    </row>
    <row r="59" spans="5:8" x14ac:dyDescent="0.25">
      <c r="E59" s="32" t="s">
        <v>94</v>
      </c>
      <c r="F59" s="10">
        <f>CPT!F59+'DC1'!F59+'DC2'!F59+'DC3'!F59+'DC4'!F59+'DC5'!F59+'WC011'!F59+'WC012'!F59+'WC013'!F59+'WC014'!F59+'WC015'!F59+'WC022'!F59+'WC023'!F59+'WC024'!F59+'WC025'!F59+'WC026'!F59+'WC031'!F59+'WC032'!F59+'WC033'!F59+'WC034'!F59+'WC041'!F59+'WC042'!F59+'WC043'!F59+'WC044'!F59+'WC045'!F59+'WC047'!F59+'WC048'!F59+'WC051'!F59+'WC052'!F59+'WC053'!F59</f>
        <v>10460000</v>
      </c>
      <c r="G59" s="11">
        <f>CPT!G59+'DC1'!G59+'DC2'!G59+'DC3'!G59+'DC4'!G59+'DC5'!G59+'WC011'!G59+'WC012'!G59+'WC013'!G59+'WC014'!G59+'WC015'!G59+'WC022'!G59+'WC023'!G59+'WC024'!G59+'WC025'!G59+'WC026'!G59+'WC031'!G59+'WC032'!G59+'WC033'!G59+'WC034'!G59+'WC041'!G59+'WC042'!G59+'WC043'!G59+'WC044'!G59+'WC045'!G59+'WC047'!G59+'WC048'!G59+'WC051'!G59+'WC052'!G59+'WC053'!G59</f>
        <v>10930000</v>
      </c>
      <c r="H59" s="12">
        <f>CPT!H59+'DC1'!H59+'DC2'!H59+'DC3'!H59+'DC4'!H59+'DC5'!H59+'WC011'!H59+'WC012'!H59+'WC013'!H59+'WC014'!H59+'WC015'!H59+'WC022'!H59+'WC023'!H59+'WC024'!H59+'WC025'!H59+'WC026'!H59+'WC031'!H59+'WC032'!H59+'WC033'!H59+'WC034'!H59+'WC041'!H59+'WC042'!H59+'WC043'!H59+'WC044'!H59+'WC045'!H59+'WC047'!H59+'WC048'!H59+'WC051'!H59+'WC052'!H59+'WC053'!H59</f>
        <v>11421000</v>
      </c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36347000</v>
      </c>
      <c r="G61" s="2">
        <f>SUM(G62:G65)</f>
        <v>37621000</v>
      </c>
      <c r="H61" s="2">
        <f>SUM(H62:H65)</f>
        <v>38602000</v>
      </c>
    </row>
    <row r="62" spans="5:8" x14ac:dyDescent="0.25">
      <c r="E62" s="3" t="s">
        <v>97</v>
      </c>
      <c r="F62" s="4">
        <f>CPT!F62+'DC1'!F62+'DC2'!F62+'DC3'!F62+'DC4'!F62+'DC5'!F62+'WC011'!F62+'WC012'!F62+'WC013'!F62+'WC014'!F62+'WC015'!F62+'WC022'!F62+'WC023'!F62+'WC024'!F62+'WC025'!F62+'WC026'!F62+'WC031'!F62+'WC032'!F62+'WC033'!F62+'WC034'!F62+'WC041'!F62+'WC042'!F62+'WC043'!F62+'WC044'!F62+'WC045'!F62+'WC047'!F62+'WC048'!F62+'WC051'!F62+'WC052'!F62+'WC053'!F62</f>
        <v>36347000</v>
      </c>
      <c r="G62" s="5">
        <f>CPT!G62+'DC1'!G62+'DC2'!G62+'DC3'!G62+'DC4'!G62+'DC5'!G62+'WC011'!G62+'WC012'!G62+'WC013'!G62+'WC014'!G62+'WC015'!G62+'WC022'!G62+'WC023'!G62+'WC024'!G62+'WC025'!G62+'WC026'!G62+'WC031'!G62+'WC032'!G62+'WC033'!G62+'WC034'!G62+'WC041'!G62+'WC042'!G62+'WC043'!G62+'WC044'!G62+'WC045'!G62+'WC047'!G62+'WC048'!G62+'WC051'!G62+'WC052'!G62+'WC053'!G62</f>
        <v>37621000</v>
      </c>
      <c r="H62" s="6">
        <f>CPT!H62+'DC1'!H62+'DC2'!H62+'DC3'!H62+'DC4'!H62+'DC5'!H62+'WC011'!H62+'WC012'!H62+'WC013'!H62+'WC014'!H62+'WC015'!H62+'WC022'!H62+'WC023'!H62+'WC024'!H62+'WC025'!H62+'WC026'!H62+'WC031'!H62+'WC032'!H62+'WC033'!H62+'WC034'!H62+'WC041'!H62+'WC042'!H62+'WC043'!H62+'WC044'!H62+'WC045'!H62+'WC047'!H62+'WC048'!H62+'WC051'!H62+'WC052'!H62+'WC053'!H62</f>
        <v>38602000</v>
      </c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635399000</v>
      </c>
      <c r="G67" s="2">
        <f>SUM(G68:G71)</f>
        <v>656854000</v>
      </c>
      <c r="H67" s="2">
        <f>SUM(H68:H71)</f>
        <v>676190000</v>
      </c>
    </row>
    <row r="68" spans="5:8" x14ac:dyDescent="0.25">
      <c r="E68" s="3" t="s">
        <v>80</v>
      </c>
      <c r="F68" s="4">
        <f>CPT!F68+'DC1'!F68+'DC2'!F68+'DC3'!F68+'DC4'!F68+'DC5'!F68+'WC011'!F68+'WC012'!F68+'WC013'!F68+'WC014'!F68+'WC015'!F68+'WC022'!F68+'WC023'!F68+'WC024'!F68+'WC025'!F68+'WC026'!F68+'WC031'!F68+'WC032'!F68+'WC033'!F68+'WC034'!F68+'WC041'!F68+'WC042'!F68+'WC043'!F68+'WC044'!F68+'WC045'!F68+'WC047'!F68+'WC048'!F68+'WC051'!F68+'WC052'!F68+'WC053'!F68</f>
        <v>345527000</v>
      </c>
      <c r="G68" s="5">
        <f>CPT!G68+'DC1'!G68+'DC2'!G68+'DC3'!G68+'DC4'!G68+'DC5'!G68+'WC011'!G68+'WC012'!G68+'WC013'!G68+'WC014'!G68+'WC015'!G68+'WC022'!G68+'WC023'!G68+'WC024'!G68+'WC025'!G68+'WC026'!G68+'WC031'!G68+'WC032'!G68+'WC033'!G68+'WC034'!G68+'WC041'!G68+'WC042'!G68+'WC043'!G68+'WC044'!G68+'WC045'!G68+'WC047'!G68+'WC048'!G68+'WC051'!G68+'WC052'!G68+'WC053'!G68</f>
        <v>354822000</v>
      </c>
      <c r="H68" s="6">
        <f>CPT!H68+'DC1'!H68+'DC2'!H68+'DC3'!H68+'DC4'!H68+'DC5'!H68+'WC011'!H68+'WC012'!H68+'WC013'!H68+'WC014'!H68+'WC015'!H68+'WC022'!H68+'WC023'!H68+'WC024'!H68+'WC025'!H68+'WC026'!H68+'WC031'!H68+'WC032'!H68+'WC033'!H68+'WC034'!H68+'WC041'!H68+'WC042'!H68+'WC043'!H68+'WC044'!H68+'WC045'!H68+'WC047'!H68+'WC048'!H68+'WC051'!H68+'WC052'!H68+'WC053'!H68</f>
        <v>364367000</v>
      </c>
    </row>
    <row r="69" spans="5:8" x14ac:dyDescent="0.25">
      <c r="E69" s="3" t="s">
        <v>81</v>
      </c>
      <c r="F69" s="7">
        <f>CPT!F69+'DC1'!F69+'DC2'!F69+'DC3'!F69+'DC4'!F69+'DC5'!F69+'WC011'!F69+'WC012'!F69+'WC013'!F69+'WC014'!F69+'WC015'!F69+'WC022'!F69+'WC023'!F69+'WC024'!F69+'WC025'!F69+'WC026'!F69+'WC031'!F69+'WC032'!F69+'WC033'!F69+'WC034'!F69+'WC041'!F69+'WC042'!F69+'WC043'!F69+'WC044'!F69+'WC045'!F69+'WC047'!F69+'WC048'!F69+'WC051'!F69+'WC052'!F69+'WC053'!F69</f>
        <v>6232000</v>
      </c>
      <c r="G69" s="8">
        <f>CPT!G69+'DC1'!G69+'DC2'!G69+'DC3'!G69+'DC4'!G69+'DC5'!G69+'WC011'!G69+'WC012'!G69+'WC013'!G69+'WC014'!G69+'WC015'!G69+'WC022'!G69+'WC023'!G69+'WC024'!G69+'WC025'!G69+'WC026'!G69+'WC031'!G69+'WC032'!G69+'WC033'!G69+'WC034'!G69+'WC041'!G69+'WC042'!G69+'WC043'!G69+'WC044'!G69+'WC045'!G69+'WC047'!G69+'WC048'!G69+'WC051'!G69+'WC052'!G69+'WC053'!G69</f>
        <v>6400000</v>
      </c>
      <c r="H69" s="9">
        <f>CPT!H69+'DC1'!H69+'DC2'!H69+'DC3'!H69+'DC4'!H69+'DC5'!H69+'WC011'!H69+'WC012'!H69+'WC013'!H69+'WC014'!H69+'WC015'!H69+'WC022'!H69+'WC023'!H69+'WC024'!H69+'WC025'!H69+'WC026'!H69+'WC031'!H69+'WC032'!H69+'WC033'!H69+'WC034'!H69+'WC041'!H69+'WC042'!H69+'WC043'!H69+'WC044'!H69+'WC045'!H69+'WC047'!H69+'WC048'!H69+'WC051'!H69+'WC052'!H69+'WC053'!H69</f>
        <v>6572000</v>
      </c>
    </row>
    <row r="70" spans="5:8" x14ac:dyDescent="0.25">
      <c r="E70" s="3" t="s">
        <v>99</v>
      </c>
      <c r="F70" s="7">
        <f>CPT!F70+'DC1'!F70+'DC2'!F70+'DC3'!F70+'DC4'!F70+'DC5'!F70+'WC011'!F70+'WC012'!F70+'WC013'!F70+'WC014'!F70+'WC015'!F70+'WC022'!F70+'WC023'!F70+'WC024'!F70+'WC025'!F70+'WC026'!F70+'WC031'!F70+'WC032'!F70+'WC033'!F70+'WC034'!F70+'WC041'!F70+'WC042'!F70+'WC043'!F70+'WC044'!F70+'WC045'!F70+'WC047'!F70+'WC048'!F70+'WC051'!F70+'WC052'!F70+'WC053'!F70</f>
        <v>283640000</v>
      </c>
      <c r="G70" s="8">
        <f>CPT!G70+'DC1'!G70+'DC2'!G70+'DC3'!G70+'DC4'!G70+'DC5'!G70+'WC011'!G70+'WC012'!G70+'WC013'!G70+'WC014'!G70+'WC015'!G70+'WC022'!G70+'WC023'!G70+'WC024'!G70+'WC025'!G70+'WC026'!G70+'WC031'!G70+'WC032'!G70+'WC033'!G70+'WC034'!G70+'WC041'!G70+'WC042'!G70+'WC043'!G70+'WC044'!G70+'WC045'!G70+'WC047'!G70+'WC048'!G70+'WC051'!G70+'WC052'!G70+'WC053'!G70</f>
        <v>295632000</v>
      </c>
      <c r="H70" s="9">
        <f>CPT!H70+'DC1'!H70+'DC2'!H70+'DC3'!H70+'DC4'!H70+'DC5'!H70+'WC011'!H70+'WC012'!H70+'WC013'!H70+'WC014'!H70+'WC015'!H70+'WC022'!H70+'WC023'!H70+'WC024'!H70+'WC025'!H70+'WC026'!H70+'WC031'!H70+'WC032'!H70+'WC033'!H70+'WC034'!H70+'WC041'!H70+'WC042'!H70+'WC043'!H70+'WC044'!H70+'WC045'!H70+'WC047'!H70+'WC048'!H70+'WC051'!H70+'WC052'!H70+'WC053'!H70</f>
        <v>305251000</v>
      </c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283835000</v>
      </c>
      <c r="G73" s="2">
        <f>SUM(G74:G77)</f>
        <v>261374000</v>
      </c>
      <c r="H73" s="2">
        <f>SUM(H74:H77)</f>
        <v>270672000</v>
      </c>
    </row>
    <row r="74" spans="5:8" x14ac:dyDescent="0.25">
      <c r="E74" s="3" t="s">
        <v>101</v>
      </c>
      <c r="F74" s="4">
        <f>CPT!F74+'DC1'!F74+'DC2'!F74+'DC3'!F74+'DC4'!F74+'DC5'!F74+'WC011'!F74+'WC012'!F74+'WC013'!F74+'WC014'!F74+'WC015'!F74+'WC022'!F74+'WC023'!F74+'WC024'!F74+'WC025'!F74+'WC026'!F74+'WC031'!F74+'WC032'!F74+'WC033'!F74+'WC034'!F74+'WC041'!F74+'WC042'!F74+'WC043'!F74+'WC044'!F74+'WC045'!F74+'WC047'!F74+'WC048'!F74+'WC051'!F74+'WC052'!F74+'WC053'!F74</f>
        <v>10000000</v>
      </c>
      <c r="G74" s="5">
        <f>CPT!G74+'DC1'!G74+'DC2'!G74+'DC3'!G74+'DC4'!G74+'DC5'!G74+'WC011'!G74+'WC012'!G74+'WC013'!G74+'WC014'!G74+'WC015'!G74+'WC022'!G74+'WC023'!G74+'WC024'!G74+'WC025'!G74+'WC026'!G74+'WC031'!G74+'WC032'!G74+'WC033'!G74+'WC034'!G74+'WC041'!G74+'WC042'!G74+'WC043'!G74+'WC044'!G74+'WC045'!G74+'WC047'!G74+'WC048'!G74+'WC051'!G74+'WC052'!G74+'WC053'!G74</f>
        <v>10000000</v>
      </c>
      <c r="H74" s="6">
        <f>CPT!H74+'DC1'!H74+'DC2'!H74+'DC3'!H74+'DC4'!H74+'DC5'!H74+'WC011'!H74+'WC012'!H74+'WC013'!H74+'WC014'!H74+'WC015'!H74+'WC022'!H74+'WC023'!H74+'WC024'!H74+'WC025'!H74+'WC026'!H74+'WC031'!H74+'WC032'!H74+'WC033'!H74+'WC034'!H74+'WC041'!H74+'WC042'!H74+'WC043'!H74+'WC044'!H74+'WC045'!H74+'WC047'!H74+'WC048'!H74+'WC051'!H74+'WC052'!H74+'WC053'!H74</f>
        <v>10000000</v>
      </c>
    </row>
    <row r="75" spans="5:8" x14ac:dyDescent="0.25">
      <c r="E75" s="32" t="s">
        <v>102</v>
      </c>
      <c r="F75" s="7">
        <f>CPT!F75+'DC1'!F75+'DC2'!F75+'DC3'!F75+'DC4'!F75+'DC5'!F75+'WC011'!F75+'WC012'!F75+'WC013'!F75+'WC014'!F75+'WC015'!F75+'WC022'!F75+'WC023'!F75+'WC024'!F75+'WC025'!F75+'WC026'!F75+'WC031'!F75+'WC032'!F75+'WC033'!F75+'WC034'!F75+'WC041'!F75+'WC042'!F75+'WC043'!F75+'WC044'!F75+'WC045'!F75+'WC047'!F75+'WC048'!F75+'WC051'!F75+'WC052'!F75+'WC053'!F75</f>
        <v>269359000</v>
      </c>
      <c r="G75" s="8">
        <f>CPT!G75+'DC1'!G75+'DC2'!G75+'DC3'!G75+'DC4'!G75+'DC5'!G75+'WC011'!G75+'WC012'!G75+'WC013'!G75+'WC014'!G75+'WC015'!G75+'WC022'!G75+'WC023'!G75+'WC024'!G75+'WC025'!G75+'WC026'!G75+'WC031'!G75+'WC032'!G75+'WC033'!G75+'WC034'!G75+'WC041'!G75+'WC042'!G75+'WC043'!G75+'WC044'!G75+'WC045'!G75+'WC047'!G75+'WC048'!G75+'WC051'!G75+'WC052'!G75+'WC053'!G75</f>
        <v>247950000</v>
      </c>
      <c r="H75" s="9">
        <f>CPT!H75+'DC1'!H75+'DC2'!H75+'DC3'!H75+'DC4'!H75+'DC5'!H75+'WC011'!H75+'WC012'!H75+'WC013'!H75+'WC014'!H75+'WC015'!H75+'WC022'!H75+'WC023'!H75+'WC024'!H75+'WC025'!H75+'WC026'!H75+'WC031'!H75+'WC032'!H75+'WC033'!H75+'WC034'!H75+'WC041'!H75+'WC042'!H75+'WC043'!H75+'WC044'!H75+'WC045'!H75+'WC047'!H75+'WC048'!H75+'WC051'!H75+'WC052'!H75+'WC053'!H75</f>
        <v>257094000</v>
      </c>
    </row>
    <row r="76" spans="5:8" x14ac:dyDescent="0.25">
      <c r="E76" s="3" t="s">
        <v>103</v>
      </c>
      <c r="F76" s="7">
        <f>CPT!F76+'DC1'!F76+'DC2'!F76+'DC3'!F76+'DC4'!F76+'DC5'!F76+'WC011'!F76+'WC012'!F76+'WC013'!F76+'WC014'!F76+'WC015'!F76+'WC022'!F76+'WC023'!F76+'WC024'!F76+'WC025'!F76+'WC026'!F76+'WC031'!F76+'WC032'!F76+'WC033'!F76+'WC034'!F76+'WC041'!F76+'WC042'!F76+'WC043'!F76+'WC044'!F76+'WC045'!F76+'WC047'!F76+'WC048'!F76+'WC051'!F76+'WC052'!F76+'WC053'!F76</f>
        <v>3276000</v>
      </c>
      <c r="G76" s="8">
        <f>CPT!G76+'DC1'!G76+'DC2'!G76+'DC3'!G76+'DC4'!G76+'DC5'!G76+'WC011'!G76+'WC012'!G76+'WC013'!G76+'WC014'!G76+'WC015'!G76+'WC022'!G76+'WC023'!G76+'WC024'!G76+'WC025'!G76+'WC026'!G76+'WC031'!G76+'WC032'!G76+'WC033'!G76+'WC034'!G76+'WC041'!G76+'WC042'!G76+'WC043'!G76+'WC044'!G76+'WC045'!G76+'WC047'!G76+'WC048'!G76+'WC051'!G76+'WC052'!G76+'WC053'!G76</f>
        <v>3424000</v>
      </c>
      <c r="H76" s="9">
        <f>CPT!H76+'DC1'!H76+'DC2'!H76+'DC3'!H76+'DC4'!H76+'DC5'!H76+'WC011'!H76+'WC012'!H76+'WC013'!H76+'WC014'!H76+'WC015'!H76+'WC022'!H76+'WC023'!H76+'WC024'!H76+'WC025'!H76+'WC026'!H76+'WC031'!H76+'WC032'!H76+'WC033'!H76+'WC034'!H76+'WC041'!H76+'WC042'!H76+'WC043'!H76+'WC044'!H76+'WC045'!H76+'WC047'!H76+'WC048'!H76+'WC051'!H76+'WC052'!H76+'WC053'!H76</f>
        <v>3578000</v>
      </c>
    </row>
    <row r="77" spans="5:8" x14ac:dyDescent="0.25">
      <c r="E77" s="3" t="s">
        <v>104</v>
      </c>
      <c r="F77" s="10">
        <f>CPT!F77+'DC1'!F77+'DC2'!F77+'DC3'!F77+'DC4'!F77+'DC5'!F77+'WC011'!F77+'WC012'!F77+'WC013'!F77+'WC014'!F77+'WC015'!F77+'WC022'!F77+'WC023'!F77+'WC024'!F77+'WC025'!F77+'WC026'!F77+'WC031'!F77+'WC032'!F77+'WC033'!F77+'WC034'!F77+'WC041'!F77+'WC042'!F77+'WC043'!F77+'WC044'!F77+'WC045'!F77+'WC047'!F77+'WC048'!F77+'WC051'!F77+'WC052'!F77+'WC053'!F77</f>
        <v>1200000</v>
      </c>
      <c r="G77" s="11">
        <f>CPT!G77+'DC1'!G77+'DC2'!G77+'DC3'!G77+'DC4'!G77+'DC5'!G77+'WC011'!G77+'WC012'!G77+'WC013'!G77+'WC014'!G77+'WC015'!G77+'WC022'!G77+'WC023'!G77+'WC024'!G77+'WC025'!G77+'WC026'!G77+'WC031'!G77+'WC032'!G77+'WC033'!G77+'WC034'!G77+'WC041'!G77+'WC042'!G77+'WC043'!G77+'WC044'!G77+'WC045'!G77+'WC047'!G77+'WC048'!G77+'WC051'!G77+'WC052'!G77+'WC053'!G77</f>
        <v>0</v>
      </c>
      <c r="H77" s="12">
        <f>CPT!H77+'DC1'!H77+'DC2'!H77+'DC3'!H77+'DC4'!H77+'DC5'!H77+'WC011'!H77+'WC012'!H77+'WC013'!H77+'WC014'!H77+'WC015'!H77+'WC022'!H77+'WC023'!H77+'WC024'!H77+'WC025'!H77+'WC026'!H77+'WC031'!H77+'WC032'!H77+'WC033'!H77+'WC034'!H77+'WC041'!H77+'WC042'!H77+'WC043'!H77+'WC044'!H77+'WC045'!H77+'WC047'!H77+'WC048'!H77+'WC051'!H77+'WC052'!H77+'WC053'!H77</f>
        <v>0</v>
      </c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10700000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f>CPT!F80+'DC1'!F80+'DC2'!F80+'DC3'!F80+'DC4'!F80+'DC5'!F80+'WC011'!F80+'WC012'!F80+'WC013'!F80+'WC014'!F80+'WC015'!F80+'WC022'!F80+'WC023'!F80+'WC024'!F80+'WC025'!F80+'WC026'!F80+'WC031'!F80+'WC032'!F80+'WC033'!F80+'WC034'!F80+'WC041'!F80+'WC042'!F80+'WC043'!F80+'WC044'!F80+'WC045'!F80+'WC047'!F80+'WC048'!F80+'WC051'!F80+'WC052'!F80+'WC053'!F80</f>
        <v>10700000</v>
      </c>
      <c r="G80" s="5">
        <f>CPT!G80+'DC1'!G80+'DC2'!G80+'DC3'!G80+'DC4'!G80+'DC5'!G80+'WC011'!G80+'WC012'!G80+'WC013'!G80+'WC014'!G80+'WC015'!G80+'WC022'!G80+'WC023'!G80+'WC024'!G80+'WC025'!G80+'WC026'!G80+'WC031'!G80+'WC032'!G80+'WC033'!G80+'WC034'!G80+'WC041'!G80+'WC042'!G80+'WC043'!G80+'WC044'!G80+'WC045'!G80+'WC047'!G80+'WC048'!G80+'WC051'!G80+'WC052'!G80+'WC053'!G80</f>
        <v>0</v>
      </c>
      <c r="H80" s="6">
        <f>CPT!H80+'DC1'!H80+'DC2'!H80+'DC3'!H80+'DC4'!H80+'DC5'!H80+'WC011'!H80+'WC012'!H80+'WC013'!H80+'WC014'!H80+'WC015'!H80+'WC022'!H80+'WC023'!H80+'WC024'!H80+'WC025'!H80+'WC026'!H80+'WC031'!H80+'WC032'!H80+'WC033'!H80+'WC034'!H80+'WC041'!H80+'WC042'!H80+'WC043'!H80+'WC044'!H80+'WC045'!H80+'WC047'!H80+'WC048'!H80+'WC051'!H80+'WC052'!H80+'WC053'!H80</f>
        <v>0</v>
      </c>
    </row>
    <row r="81" spans="5:9" x14ac:dyDescent="0.25">
      <c r="E81" s="3"/>
      <c r="F81" s="7"/>
      <c r="G81" s="8"/>
      <c r="H81" s="9"/>
    </row>
    <row r="82" spans="5:9" x14ac:dyDescent="0.25">
      <c r="E82" s="3"/>
      <c r="F82" s="7"/>
      <c r="G82" s="8"/>
      <c r="H82" s="9"/>
    </row>
    <row r="83" spans="5:9" x14ac:dyDescent="0.25">
      <c r="E83" s="3"/>
      <c r="F83" s="10"/>
      <c r="G83" s="11"/>
      <c r="H83" s="12"/>
    </row>
    <row r="84" spans="5:9" x14ac:dyDescent="0.25">
      <c r="F84" s="13"/>
      <c r="G84" s="13"/>
      <c r="H84" s="13"/>
    </row>
    <row r="85" spans="5:9" ht="13" x14ac:dyDescent="0.25">
      <c r="E85" s="1" t="s">
        <v>106</v>
      </c>
      <c r="F85" s="2">
        <f>SUM(F86:F90)</f>
        <v>1090412000</v>
      </c>
      <c r="G85" s="2">
        <f>SUM(G86:G90)</f>
        <v>1037120000</v>
      </c>
      <c r="H85" s="2">
        <f>SUM(H86:H90)</f>
        <v>1144451000</v>
      </c>
    </row>
    <row r="86" spans="5:9" ht="25" x14ac:dyDescent="0.25">
      <c r="E86" s="32" t="s">
        <v>83</v>
      </c>
      <c r="F86" s="4">
        <f>CPT!F86+'DC1'!F86+'DC2'!F86+'DC3'!F86+'DC4'!F86+'DC5'!F86+'WC011'!F86+'WC012'!F86+'WC013'!F86+'WC014'!F86+'WC015'!F86+'WC022'!F86+'WC023'!F86+'WC024'!F86+'WC025'!F86+'WC026'!F86+'WC031'!F86+'WC032'!F86+'WC033'!F86+'WC034'!F86+'WC041'!F86+'WC042'!F86+'WC043'!F86+'WC044'!F86+'WC045'!F86+'WC047'!F86+'WC048'!F86+'WC051'!F86+'WC052'!F86+'WC053'!F86</f>
        <v>45000000</v>
      </c>
      <c r="G86" s="5">
        <f>CPT!G86+'DC1'!G86+'DC2'!G86+'DC3'!G86+'DC4'!G86+'DC5'!G86+'WC011'!G86+'WC012'!G86+'WC013'!G86+'WC014'!G86+'WC015'!G86+'WC022'!G86+'WC023'!G86+'WC024'!G86+'WC025'!G86+'WC026'!G86+'WC031'!G86+'WC032'!G86+'WC033'!G86+'WC034'!G86+'WC041'!G86+'WC042'!G86+'WC043'!G86+'WC044'!G86+'WC045'!G86+'WC047'!G86+'WC048'!G86+'WC051'!G86+'WC052'!G86+'WC053'!G86</f>
        <v>46500000</v>
      </c>
      <c r="H86" s="6">
        <f>CPT!H86+'DC1'!H86+'DC2'!H86+'DC3'!H86+'DC4'!H86+'DC5'!H86+'WC011'!H86+'WC012'!H86+'WC013'!H86+'WC014'!H86+'WC015'!H86+'WC022'!H86+'WC023'!H86+'WC024'!H86+'WC025'!H86+'WC026'!H86+'WC031'!H86+'WC032'!H86+'WC033'!H86+'WC034'!H86+'WC041'!H86+'WC042'!H86+'WC043'!H86+'WC044'!H86+'WC045'!H86+'WC047'!H86+'WC048'!H86+'WC051'!H86+'WC052'!H86+'WC053'!H86</f>
        <v>48500000</v>
      </c>
    </row>
    <row r="87" spans="5:9" x14ac:dyDescent="0.25">
      <c r="E87" s="32" t="s">
        <v>107</v>
      </c>
      <c r="F87" s="7">
        <f>CPT!F87+'DC1'!F87+'DC2'!F87+'DC3'!F87+'DC4'!F87+'DC5'!F87+'WC011'!F87+'WC012'!F87+'WC013'!F87+'WC014'!F87+'WC015'!F87+'WC022'!F87+'WC023'!F87+'WC024'!F87+'WC025'!F87+'WC026'!F87+'WC031'!F87+'WC032'!F87+'WC033'!F87+'WC034'!F87+'WC041'!F87+'WC042'!F87+'WC043'!F87+'WC044'!F87+'WC045'!F87+'WC047'!F87+'WC048'!F87+'WC051'!F87+'WC052'!F87+'WC053'!F87</f>
        <v>889848000</v>
      </c>
      <c r="G87" s="8">
        <f>CPT!G87+'DC1'!G87+'DC2'!G87+'DC3'!G87+'DC4'!G87+'DC5'!G87+'WC011'!G87+'WC012'!G87+'WC013'!G87+'WC014'!G87+'WC015'!G87+'WC022'!G87+'WC023'!G87+'WC024'!G87+'WC025'!G87+'WC026'!G87+'WC031'!G87+'WC032'!G87+'WC033'!G87+'WC034'!G87+'WC041'!G87+'WC042'!G87+'WC043'!G87+'WC044'!G87+'WC045'!G87+'WC047'!G87+'WC048'!G87+'WC051'!G87+'WC052'!G87+'WC053'!G87</f>
        <v>786615000</v>
      </c>
      <c r="H87" s="9">
        <f>CPT!H87+'DC1'!H87+'DC2'!H87+'DC3'!H87+'DC4'!H87+'DC5'!H87+'WC011'!H87+'WC012'!H87+'WC013'!H87+'WC014'!H87+'WC015'!H87+'WC022'!H87+'WC023'!H87+'WC024'!H87+'WC025'!H87+'WC026'!H87+'WC031'!H87+'WC032'!H87+'WC033'!H87+'WC034'!H87+'WC041'!H87+'WC042'!H87+'WC043'!H87+'WC044'!H87+'WC045'!H87+'WC047'!H87+'WC048'!H87+'WC051'!H87+'WC052'!H87+'WC053'!H87</f>
        <v>884629000</v>
      </c>
      <c r="I87" s="16"/>
    </row>
    <row r="88" spans="5:9" x14ac:dyDescent="0.25">
      <c r="E88" s="3" t="s">
        <v>108</v>
      </c>
      <c r="F88" s="7">
        <f>CPT!F88+'DC1'!F88+'DC2'!F88+'DC3'!F88+'DC4'!F88+'DC5'!F88+'WC011'!F88+'WC012'!F88+'WC013'!F88+'WC014'!F88+'WC015'!F88+'WC022'!F88+'WC023'!F88+'WC024'!F88+'WC025'!F88+'WC026'!F88+'WC031'!F88+'WC032'!F88+'WC033'!F88+'WC034'!F88+'WC041'!F88+'WC042'!F88+'WC043'!F88+'WC044'!F88+'WC045'!F88+'WC047'!F88+'WC048'!F88+'WC051'!F88+'WC052'!F88+'WC053'!F88</f>
        <v>24876000</v>
      </c>
      <c r="G88" s="8">
        <f>CPT!G88+'DC1'!G88+'DC2'!G88+'DC3'!G88+'DC4'!G88+'DC5'!G88+'WC011'!G88+'WC012'!G88+'WC013'!G88+'WC014'!G88+'WC015'!G88+'WC022'!G88+'WC023'!G88+'WC024'!G88+'WC025'!G88+'WC026'!G88+'WC031'!G88+'WC032'!G88+'WC033'!G88+'WC034'!G88+'WC041'!G88+'WC042'!G88+'WC043'!G88+'WC044'!G88+'WC045'!G88+'WC047'!G88+'WC048'!G88+'WC051'!G88+'WC052'!G88+'WC053'!G88</f>
        <v>23600000</v>
      </c>
      <c r="H88" s="9">
        <f>CPT!H88+'DC1'!H88+'DC2'!H88+'DC3'!H88+'DC4'!H88+'DC5'!H88+'WC011'!H88+'WC012'!H88+'WC013'!H88+'WC014'!H88+'WC015'!H88+'WC022'!H88+'WC023'!H88+'WC024'!H88+'WC025'!H88+'WC026'!H88+'WC031'!H88+'WC032'!H88+'WC033'!H88+'WC034'!H88+'WC041'!H88+'WC042'!H88+'WC043'!H88+'WC044'!H88+'WC045'!H88+'WC047'!H88+'WC048'!H88+'WC051'!H88+'WC052'!H88+'WC053'!H88</f>
        <v>24570000</v>
      </c>
    </row>
    <row r="89" spans="5:9" x14ac:dyDescent="0.25">
      <c r="E89" s="3" t="s">
        <v>84</v>
      </c>
      <c r="F89" s="7">
        <f>CPT!F89+'DC1'!F89+'DC2'!F89+'DC3'!F89+'DC4'!F89+'DC5'!F89+'WC011'!F89+'WC012'!F89+'WC013'!F89+'WC014'!F89+'WC015'!F89+'WC022'!F89+'WC023'!F89+'WC024'!F89+'WC025'!F89+'WC026'!F89+'WC031'!F89+'WC032'!F89+'WC033'!F89+'WC034'!F89+'WC041'!F89+'WC042'!F89+'WC043'!F89+'WC044'!F89+'WC045'!F89+'WC047'!F89+'WC048'!F89+'WC051'!F89+'WC052'!F89+'WC053'!F89</f>
        <v>111818000</v>
      </c>
      <c r="G89" s="8">
        <f>CPT!G89+'DC1'!G89+'DC2'!G89+'DC3'!G89+'DC4'!G89+'DC5'!G89+'WC011'!G89+'WC012'!G89+'WC013'!G89+'WC014'!G89+'WC015'!G89+'WC022'!G89+'WC023'!G89+'WC024'!G89+'WC025'!G89+'WC026'!G89+'WC031'!G89+'WC032'!G89+'WC033'!G89+'WC034'!G89+'WC041'!G89+'WC042'!G89+'WC043'!G89+'WC044'!G89+'WC045'!G89+'WC047'!G89+'WC048'!G89+'WC051'!G89+'WC052'!G89+'WC053'!G89</f>
        <v>162005000</v>
      </c>
      <c r="H89" s="9">
        <f>CPT!H89+'DC1'!H89+'DC2'!H89+'DC3'!H89+'DC4'!H89+'DC5'!H89+'WC011'!H89+'WC012'!H89+'WC013'!H89+'WC014'!H89+'WC015'!H89+'WC022'!H89+'WC023'!H89+'WC024'!H89+'WC025'!H89+'WC026'!H89+'WC031'!H89+'WC032'!H89+'WC033'!H89+'WC034'!H89+'WC041'!H89+'WC042'!H89+'WC043'!H89+'WC044'!H89+'WC045'!H89+'WC047'!H89+'WC048'!H89+'WC051'!H89+'WC052'!H89+'WC053'!H89</f>
        <v>171752000</v>
      </c>
    </row>
    <row r="90" spans="5:9" x14ac:dyDescent="0.25">
      <c r="E90" s="3" t="s">
        <v>109</v>
      </c>
      <c r="F90" s="10">
        <f>CPT!F90+'DC1'!F90+'DC2'!F90+'DC3'!F90+'DC4'!F90+'DC5'!F90+'WC011'!F90+'WC012'!F90+'WC013'!F90+'WC014'!F90+'WC015'!F90+'WC022'!F90+'WC023'!F90+'WC024'!F90+'WC025'!F90+'WC026'!F90+'WC031'!F90+'WC032'!F90+'WC033'!F90+'WC034'!F90+'WC041'!F90+'WC042'!F90+'WC043'!F90+'WC044'!F90+'WC045'!F90+'WC047'!F90+'WC048'!F90+'WC051'!F90+'WC052'!F90+'WC053'!F90</f>
        <v>18870000</v>
      </c>
      <c r="G90" s="11">
        <f>CPT!G90+'DC1'!G90+'DC2'!G90+'DC3'!G90+'DC4'!G90+'DC5'!G90+'WC011'!G90+'WC012'!G90+'WC013'!G90+'WC014'!G90+'WC015'!G90+'WC022'!G90+'WC023'!G90+'WC024'!G90+'WC025'!G90+'WC026'!G90+'WC031'!G90+'WC032'!G90+'WC033'!G90+'WC034'!G90+'WC041'!G90+'WC042'!G90+'WC043'!G90+'WC044'!G90+'WC045'!G90+'WC047'!G90+'WC048'!G90+'WC051'!G90+'WC052'!G90+'WC053'!G90</f>
        <v>18400000</v>
      </c>
      <c r="H90" s="12">
        <f>CPT!H90+'DC1'!H90+'DC2'!H90+'DC3'!H90+'DC4'!H90+'DC5'!H90+'WC011'!H90+'WC012'!H90+'WC013'!H90+'WC014'!H90+'WC015'!H90+'WC022'!H90+'WC023'!H90+'WC024'!H90+'WC025'!H90+'WC026'!H90+'WC031'!H90+'WC032'!H90+'WC033'!H90+'WC034'!H90+'WC041'!H90+'WC042'!H90+'WC043'!H90+'WC044'!H90+'WC045'!H90+'WC047'!H90+'WC048'!H90+'WC051'!H90+'WC052'!H90+'WC053'!H90</f>
        <v>15000000</v>
      </c>
    </row>
    <row r="91" spans="5:9" x14ac:dyDescent="0.25">
      <c r="F91" s="13"/>
      <c r="G91" s="13"/>
      <c r="H91" s="13"/>
    </row>
    <row r="92" spans="5:9" ht="13" x14ac:dyDescent="0.25">
      <c r="E92" s="1" t="s">
        <v>85</v>
      </c>
      <c r="F92" s="2">
        <f>SUM(F93:F96)</f>
        <v>2900000</v>
      </c>
      <c r="G92" s="2">
        <f>SUM(G93:G96)</f>
        <v>0</v>
      </c>
      <c r="H92" s="2">
        <f>SUM(H93:H96)</f>
        <v>0</v>
      </c>
    </row>
    <row r="93" spans="5:9" ht="25" x14ac:dyDescent="0.25">
      <c r="E93" s="32" t="s">
        <v>110</v>
      </c>
      <c r="F93" s="4">
        <f>CPT!F93+'DC1'!F93+'DC2'!F93+'DC3'!F93+'DC4'!F93+'DC5'!F93+'WC011'!F93+'WC012'!F93+'WC013'!F93+'WC014'!F93+'WC015'!F93+'WC022'!F93+'WC023'!F93+'WC024'!F93+'WC025'!F93+'WC026'!F93+'WC031'!F93+'WC032'!F93+'WC033'!F93+'WC034'!F93+'WC041'!F93+'WC042'!F93+'WC043'!F93+'WC044'!F93+'WC045'!F93+'WC047'!F93+'WC048'!F93+'WC051'!F93+'WC052'!F93+'WC053'!F93</f>
        <v>2500000</v>
      </c>
      <c r="G93" s="5">
        <f>CPT!G93+'DC1'!G93+'DC2'!G93+'DC3'!G93+'DC4'!G93+'DC5'!G93+'WC011'!G93+'WC012'!G93+'WC013'!G93+'WC014'!G93+'WC015'!G93+'WC022'!G93+'WC023'!G93+'WC024'!G93+'WC025'!G93+'WC026'!G93+'WC031'!G93+'WC032'!G93+'WC033'!G93+'WC034'!G93+'WC041'!G93+'WC042'!G93+'WC043'!G93+'WC044'!G93+'WC045'!G93+'WC047'!G93+'WC048'!G93+'WC051'!G93+'WC052'!G93+'WC053'!G93</f>
        <v>0</v>
      </c>
      <c r="H93" s="6">
        <f>CPT!H93+'DC1'!H93+'DC2'!H93+'DC3'!H93+'DC4'!H93+'DC5'!H93+'WC011'!H93+'WC012'!H93+'WC013'!H93+'WC014'!H93+'WC015'!H93+'WC022'!H93+'WC023'!H93+'WC024'!H93+'WC025'!H93+'WC026'!H93+'WC031'!H93+'WC032'!H93+'WC033'!H93+'WC034'!H93+'WC041'!H93+'WC042'!H93+'WC043'!H93+'WC044'!H93+'WC045'!H93+'WC047'!H93+'WC048'!H93+'WC051'!H93+'WC052'!H93+'WC053'!H93</f>
        <v>0</v>
      </c>
    </row>
    <row r="94" spans="5:9" x14ac:dyDescent="0.25">
      <c r="E94" s="32" t="s">
        <v>111</v>
      </c>
      <c r="F94" s="7">
        <f>CPT!F94+'DC1'!F94+'DC2'!F94+'DC3'!F94+'DC4'!F94+'DC5'!F94+'WC011'!F94+'WC012'!F94+'WC013'!F94+'WC014'!F94+'WC015'!F94+'WC022'!F94+'WC023'!F94+'WC024'!F94+'WC025'!F94+'WC026'!F94+'WC031'!F94+'WC032'!F94+'WC033'!F94+'WC034'!F94+'WC041'!F94+'WC042'!F94+'WC043'!F94+'WC044'!F94+'WC045'!F94+'WC047'!F94+'WC048'!F94+'WC051'!F94+'WC052'!F94+'WC053'!F94</f>
        <v>400000</v>
      </c>
      <c r="G94" s="8">
        <f>CPT!G94+'DC1'!G94+'DC2'!G94+'DC3'!G94+'DC4'!G94+'DC5'!G94+'WC011'!G94+'WC012'!G94+'WC013'!G94+'WC014'!G94+'WC015'!G94+'WC022'!G94+'WC023'!G94+'WC024'!G94+'WC025'!G94+'WC026'!G94+'WC031'!G94+'WC032'!G94+'WC033'!G94+'WC034'!G94+'WC041'!G94+'WC042'!G94+'WC043'!G94+'WC044'!G94+'WC045'!G94+'WC047'!G94+'WC048'!G94+'WC051'!G94+'WC052'!G94+'WC053'!G94</f>
        <v>0</v>
      </c>
      <c r="H94" s="9">
        <f>CPT!H94+'DC1'!H94+'DC2'!H94+'DC3'!H94+'DC4'!H94+'DC5'!H94+'WC011'!H94+'WC012'!H94+'WC013'!H94+'WC014'!H94+'WC015'!H94+'WC022'!H94+'WC023'!H94+'WC024'!H94+'WC025'!H94+'WC026'!H94+'WC031'!H94+'WC032'!H94+'WC033'!H94+'WC034'!H94+'WC041'!H94+'WC042'!H94+'WC043'!H94+'WC044'!H94+'WC045'!H94+'WC047'!H94+'WC048'!H94+'WC051'!H94+'WC052'!H94+'WC053'!H94</f>
        <v>0</v>
      </c>
    </row>
    <row r="95" spans="5:9" x14ac:dyDescent="0.25">
      <c r="E95" s="3"/>
      <c r="F95" s="7"/>
      <c r="G95" s="8"/>
      <c r="H95" s="9"/>
    </row>
    <row r="96" spans="5:9" x14ac:dyDescent="0.25">
      <c r="E96" s="3"/>
      <c r="F96" s="10"/>
      <c r="G96" s="11"/>
      <c r="H96" s="12"/>
    </row>
    <row r="97" spans="5:10" x14ac:dyDescent="0.25">
      <c r="F97" s="13"/>
      <c r="G97" s="13"/>
      <c r="H97" s="13"/>
    </row>
    <row r="98" spans="5:10" ht="13" x14ac:dyDescent="0.25">
      <c r="E98" s="1" t="s">
        <v>86</v>
      </c>
      <c r="F98" s="2">
        <f>SUM(F99:F102)</f>
        <v>312128000</v>
      </c>
      <c r="G98" s="2">
        <f>SUM(G99:G102)</f>
        <v>312904000</v>
      </c>
      <c r="H98" s="2">
        <f>SUM(H99:H102)</f>
        <v>316034000</v>
      </c>
      <c r="I98" s="16"/>
      <c r="J98" s="16"/>
    </row>
    <row r="99" spans="5:10" x14ac:dyDescent="0.25">
      <c r="E99" s="32" t="s">
        <v>112</v>
      </c>
      <c r="F99" s="4">
        <f>CPT!F99+'DC1'!F99+'DC2'!F99+'DC3'!F99+'DC4'!F99+'DC5'!F99+'WC011'!F99+'WC012'!F99+'WC013'!F99+'WC014'!F99+'WC015'!F99+'WC022'!F99+'WC023'!F99+'WC024'!F99+'WC025'!F99+'WC026'!F99+'WC031'!F99+'WC032'!F99+'WC033'!F99+'WC034'!F99+'WC041'!F99+'WC042'!F99+'WC043'!F99+'WC044'!F99+'WC045'!F99+'WC047'!F99+'WC048'!F99+'WC051'!F99+'WC052'!F99+'WC053'!F99</f>
        <v>2321000</v>
      </c>
      <c r="G99" s="5">
        <f>CPT!G99+'DC1'!G99+'DC2'!G99+'DC3'!G99+'DC4'!G99+'DC5'!G99+'WC011'!G99+'WC012'!G99+'WC013'!G99+'WC014'!G99+'WC015'!G99+'WC022'!G99+'WC023'!G99+'WC024'!G99+'WC025'!G99+'WC026'!G99+'WC031'!G99+'WC032'!G99+'WC033'!G99+'WC034'!G99+'WC041'!G99+'WC042'!G99+'WC043'!G99+'WC044'!G99+'WC045'!G99+'WC047'!G99+'WC048'!G99+'WC051'!G99+'WC052'!G99+'WC053'!G99</f>
        <v>0</v>
      </c>
      <c r="H99" s="6">
        <f>CPT!H99+'DC1'!H99+'DC2'!H99+'DC3'!H99+'DC4'!H99+'DC5'!H99+'WC011'!H99+'WC012'!H99+'WC013'!H99+'WC014'!H99+'WC015'!H99+'WC022'!H99+'WC023'!H99+'WC024'!H99+'WC025'!H99+'WC026'!H99+'WC031'!H99+'WC032'!H99+'WC033'!H99+'WC034'!H99+'WC041'!H99+'WC042'!H99+'WC043'!H99+'WC044'!H99+'WC045'!H99+'WC047'!H99+'WC048'!H99+'WC051'!H99+'WC052'!H99+'WC053'!H99</f>
        <v>0</v>
      </c>
    </row>
    <row r="100" spans="5:10" x14ac:dyDescent="0.25">
      <c r="E100" s="3" t="s">
        <v>113</v>
      </c>
      <c r="F100" s="7">
        <f>CPT!F100+'DC1'!F100+'DC2'!F100+'DC3'!F100+'DC4'!F100+'DC5'!F100+'WC011'!F100+'WC012'!F100+'WC013'!F100+'WC014'!F100+'WC015'!F100+'WC022'!F100+'WC023'!F100+'WC024'!F100+'WC025'!F100+'WC026'!F100+'WC031'!F100+'WC032'!F100+'WC033'!F100+'WC034'!F100+'WC041'!F100+'WC042'!F100+'WC043'!F100+'WC044'!F100+'WC045'!F100+'WC047'!F100+'WC048'!F100+'WC051'!F100+'WC052'!F100+'WC053'!F100</f>
        <v>200985000</v>
      </c>
      <c r="G100" s="8">
        <f>CPT!G100+'DC1'!G100+'DC2'!G100+'DC3'!G100+'DC4'!G100+'DC5'!G100+'WC011'!G100+'WC012'!G100+'WC013'!G100+'WC014'!G100+'WC015'!G100+'WC022'!G100+'WC023'!G100+'WC024'!G100+'WC025'!G100+'WC026'!G100+'WC031'!G100+'WC032'!G100+'WC033'!G100+'WC034'!G100+'WC041'!G100+'WC042'!G100+'WC043'!G100+'WC044'!G100+'WC045'!G100+'WC047'!G100+'WC048'!G100+'WC051'!G100+'WC052'!G100+'WC053'!G100</f>
        <v>202992000</v>
      </c>
      <c r="H100" s="9">
        <f>CPT!H100+'DC1'!H100+'DC2'!H100+'DC3'!H100+'DC4'!H100+'DC5'!H100+'WC011'!H100+'WC012'!H100+'WC013'!H100+'WC014'!H100+'WC015'!H100+'WC022'!H100+'WC023'!H100+'WC024'!H100+'WC025'!H100+'WC026'!H100+'WC031'!H100+'WC032'!H100+'WC033'!H100+'WC034'!H100+'WC041'!H100+'WC042'!H100+'WC043'!H100+'WC044'!H100+'WC045'!H100+'WC047'!H100+'WC048'!H100+'WC051'!H100+'WC052'!H100+'WC053'!H100</f>
        <v>205025000</v>
      </c>
    </row>
    <row r="101" spans="5:10" x14ac:dyDescent="0.25">
      <c r="E101" s="32" t="s">
        <v>114</v>
      </c>
      <c r="F101" s="7">
        <f>CPT!F101+'DC1'!F101+'DC2'!F101+'DC3'!F101+'DC4'!F101+'DC5'!F101+'WC011'!F101+'WC012'!F101+'WC013'!F101+'WC014'!F101+'WC015'!F101+'WC022'!F101+'WC023'!F101+'WC024'!F101+'WC025'!F101+'WC026'!F101+'WC031'!F101+'WC032'!F101+'WC033'!F101+'WC034'!F101+'WC041'!F101+'WC042'!F101+'WC043'!F101+'WC044'!F101+'WC045'!F101+'WC047'!F101+'WC048'!F101+'WC051'!F101+'WC052'!F101+'WC053'!F101</f>
        <v>102445000</v>
      </c>
      <c r="G101" s="8">
        <f>CPT!G101+'DC1'!G101+'DC2'!G101+'DC3'!G101+'DC4'!G101+'DC5'!G101+'WC011'!G101+'WC012'!G101+'WC013'!G101+'WC014'!G101+'WC015'!G101+'WC022'!G101+'WC023'!G101+'WC024'!G101+'WC025'!G101+'WC026'!G101+'WC031'!G101+'WC032'!G101+'WC033'!G101+'WC034'!G101+'WC041'!G101+'WC042'!G101+'WC043'!G101+'WC044'!G101+'WC045'!G101+'WC047'!G101+'WC048'!G101+'WC051'!G101+'WC052'!G101+'WC053'!G101</f>
        <v>103472000</v>
      </c>
      <c r="H101" s="9">
        <f>CPT!H101+'DC1'!H101+'DC2'!H101+'DC3'!H101+'DC4'!H101+'DC5'!H101+'WC011'!H101+'WC012'!H101+'WC013'!H101+'WC014'!H101+'WC015'!H101+'WC022'!H101+'WC023'!H101+'WC024'!H101+'WC025'!H101+'WC026'!H101+'WC031'!H101+'WC032'!H101+'WC033'!H101+'WC034'!H101+'WC041'!H101+'WC042'!H101+'WC043'!H101+'WC044'!H101+'WC045'!H101+'WC047'!H101+'WC048'!H101+'WC051'!H101+'WC052'!H101+'WC053'!H101</f>
        <v>104504000</v>
      </c>
    </row>
    <row r="102" spans="5:10" x14ac:dyDescent="0.25">
      <c r="E102" s="3" t="s">
        <v>87</v>
      </c>
      <c r="F102" s="10">
        <f>CPT!F102+'DC1'!F102+'DC2'!F102+'DC3'!F102+'DC4'!F102+'DC5'!F102+'WC011'!F102+'WC012'!F102+'WC013'!F102+'WC014'!F102+'WC015'!F102+'WC022'!F102+'WC023'!F102+'WC024'!F102+'WC025'!F102+'WC026'!F102+'WC031'!F102+'WC032'!F102+'WC033'!F102+'WC034'!F102+'WC041'!F102+'WC042'!F102+'WC043'!F102+'WC044'!F102+'WC045'!F102+'WC047'!F102+'WC048'!F102+'WC051'!F102+'WC052'!F102+'WC053'!F102</f>
        <v>6377000</v>
      </c>
      <c r="G102" s="11">
        <f>CPT!G102+'DC1'!G102+'DC2'!G102+'DC3'!G102+'DC4'!G102+'DC5'!G102+'WC011'!G102+'WC012'!G102+'WC013'!G102+'WC014'!G102+'WC015'!G102+'WC022'!G102+'WC023'!G102+'WC024'!G102+'WC025'!G102+'WC026'!G102+'WC031'!G102+'WC032'!G102+'WC033'!G102+'WC034'!G102+'WC041'!G102+'WC042'!G102+'WC043'!G102+'WC044'!G102+'WC045'!G102+'WC047'!G102+'WC048'!G102+'WC051'!G102+'WC052'!G102+'WC053'!G102</f>
        <v>6440000</v>
      </c>
      <c r="H102" s="12">
        <f>CPT!H102+'DC1'!H102+'DC2'!H102+'DC3'!H102+'DC4'!H102+'DC5'!H102+'WC011'!H102+'WC012'!H102+'WC013'!H102+'WC014'!H102+'WC015'!H102+'WC022'!H102+'WC023'!H102+'WC024'!H102+'WC025'!H102+'WC026'!H102+'WC031'!H102+'WC032'!H102+'WC033'!H102+'WC034'!H102+'WC041'!H102+'WC042'!H102+'WC043'!H102+'WC044'!H102+'WC045'!H102+'WC047'!H102+'WC048'!H102+'WC051'!H102+'WC052'!H102+'WC053'!H102</f>
        <v>6505000</v>
      </c>
    </row>
    <row r="103" spans="5:10" x14ac:dyDescent="0.25">
      <c r="F103" s="13"/>
      <c r="G103" s="13"/>
      <c r="H103" s="13"/>
    </row>
    <row r="104" spans="5:10" ht="13" x14ac:dyDescent="0.25">
      <c r="E104" s="1" t="s">
        <v>115</v>
      </c>
      <c r="F104" s="2">
        <f>SUM(F105:F111)</f>
        <v>53234000</v>
      </c>
      <c r="G104" s="2">
        <f>SUM(G105:G111)</f>
        <v>4724000</v>
      </c>
      <c r="H104" s="2">
        <f>SUM(H105:H111)</f>
        <v>4224000</v>
      </c>
    </row>
    <row r="105" spans="5:10" x14ac:dyDescent="0.25">
      <c r="E105" s="32" t="s">
        <v>117</v>
      </c>
      <c r="F105" s="4">
        <f>CPT!F105+'DC1'!F105+'DC2'!F105+'DC3'!F105+'DC4'!F105+'DC5'!F105+'WC011'!F105+'WC012'!F105+'WC013'!F105+'WC014'!F105+'WC015'!F105+'WC022'!F105+'WC023'!F105+'WC024'!F105+'WC025'!F105+'WC026'!F105+'WC031'!F105+'WC032'!F105+'WC033'!F105+'WC034'!F105+'WC041'!F105+'WC042'!F105+'WC043'!F105+'WC044'!F105+'WC045'!F105+'WC047'!F105+'WC048'!F105+'WC051'!F105+'WC052'!F105+'WC053'!F105</f>
        <v>1000000</v>
      </c>
      <c r="G105" s="5">
        <f>CPT!G105+'DC1'!G105+'DC2'!G105+'DC3'!G105+'DC4'!G105+'DC5'!G105+'WC011'!G105+'WC012'!G105+'WC013'!G105+'WC014'!G105+'WC015'!G105+'WC022'!G105+'WC023'!G105+'WC024'!G105+'WC025'!G105+'WC026'!G105+'WC031'!G105+'WC032'!G105+'WC033'!G105+'WC034'!G105+'WC041'!G105+'WC042'!G105+'WC043'!G105+'WC044'!G105+'WC045'!G105+'WC047'!G105+'WC048'!G105+'WC051'!G105+'WC052'!G105+'WC053'!G105</f>
        <v>0</v>
      </c>
      <c r="H105" s="6">
        <f>CPT!H105+'DC1'!H105+'DC2'!H105+'DC3'!H105+'DC4'!H105+'DC5'!H105+'WC011'!H105+'WC012'!H105+'WC013'!H105+'WC014'!H105+'WC015'!H105+'WC022'!H105+'WC023'!H105+'WC024'!H105+'WC025'!H105+'WC026'!H105+'WC031'!H105+'WC032'!H105+'WC033'!H105+'WC034'!H105+'WC041'!H105+'WC042'!H105+'WC043'!H105+'WC044'!H105+'WC045'!H105+'WC047'!H105+'WC048'!H105+'WC051'!H105+'WC052'!H105+'WC053'!H105</f>
        <v>0</v>
      </c>
    </row>
    <row r="106" spans="5:10" x14ac:dyDescent="0.25">
      <c r="E106" s="32" t="s">
        <v>89</v>
      </c>
      <c r="F106" s="7">
        <f>CPT!F106+'DC1'!F106+'DC2'!F106+'DC3'!F106+'DC4'!F106+'DC5'!F106+'WC011'!F106+'WC012'!F106+'WC013'!F106+'WC014'!F106+'WC015'!F106+'WC022'!F106+'WC023'!F106+'WC024'!F106+'WC025'!F106+'WC026'!F106+'WC031'!F106+'WC032'!F106+'WC033'!F106+'WC034'!F106+'WC041'!F106+'WC042'!F106+'WC043'!F106+'WC044'!F106+'WC045'!F106+'WC047'!F106+'WC048'!F106+'WC051'!F106+'WC052'!F106+'WC053'!F106</f>
        <v>1546000</v>
      </c>
      <c r="G106" s="8">
        <f>CPT!G106+'DC1'!G106+'DC2'!G106+'DC3'!G106+'DC4'!G106+'DC5'!G106+'WC011'!G106+'WC012'!G106+'WC013'!G106+'WC014'!G106+'WC015'!G106+'WC022'!G106+'WC023'!G106+'WC024'!G106+'WC025'!G106+'WC026'!G106+'WC031'!G106+'WC032'!G106+'WC033'!G106+'WC034'!G106+'WC041'!G106+'WC042'!G106+'WC043'!G106+'WC044'!G106+'WC045'!G106+'WC047'!G106+'WC048'!G106+'WC051'!G106+'WC052'!G106+'WC053'!G106</f>
        <v>1546000</v>
      </c>
      <c r="H106" s="9">
        <f>CPT!H106+'DC1'!H106+'DC2'!H106+'DC3'!H106+'DC4'!H106+'DC5'!H106+'WC011'!H106+'WC012'!H106+'WC013'!H106+'WC014'!H106+'WC015'!H106+'WC022'!H106+'WC023'!H106+'WC024'!H106+'WC025'!H106+'WC026'!H106+'WC031'!H106+'WC032'!H106+'WC033'!H106+'WC034'!H106+'WC041'!H106+'WC042'!H106+'WC043'!H106+'WC044'!H106+'WC045'!H106+'WC047'!H106+'WC048'!H106+'WC051'!H106+'WC052'!H106+'WC053'!H106</f>
        <v>1046000</v>
      </c>
    </row>
    <row r="107" spans="5:10" x14ac:dyDescent="0.25">
      <c r="E107" s="32" t="s">
        <v>90</v>
      </c>
      <c r="F107" s="7">
        <f>CPT!F107+'DC1'!F107+'DC2'!F107+'DC3'!F107+'DC4'!F107+'DC5'!F107+'WC011'!F107+'WC012'!F107+'WC013'!F107+'WC014'!F107+'WC015'!F107+'WC022'!F107+'WC023'!F107+'WC024'!F107+'WC025'!F107+'WC026'!F107+'WC031'!F107+'WC032'!F107+'WC033'!F107+'WC034'!F107+'WC041'!F107+'WC042'!F107+'WC043'!F107+'WC044'!F107+'WC045'!F107+'WC047'!F107+'WC048'!F107+'WC051'!F107+'WC052'!F107+'WC053'!F107</f>
        <v>3060000</v>
      </c>
      <c r="G107" s="8">
        <f>CPT!G107+'DC1'!G107+'DC2'!G107+'DC3'!G107+'DC4'!G107+'DC5'!G107+'WC011'!G107+'WC012'!G107+'WC013'!G107+'WC014'!G107+'WC015'!G107+'WC022'!G107+'WC023'!G107+'WC024'!G107+'WC025'!G107+'WC026'!G107+'WC031'!G107+'WC032'!G107+'WC033'!G107+'WC034'!G107+'WC041'!G107+'WC042'!G107+'WC043'!G107+'WC044'!G107+'WC045'!G107+'WC047'!G107+'WC048'!G107+'WC051'!G107+'WC052'!G107+'WC053'!G107</f>
        <v>3060000</v>
      </c>
      <c r="H107" s="9">
        <f>CPT!H107+'DC1'!H107+'DC2'!H107+'DC3'!H107+'DC4'!H107+'DC5'!H107+'WC011'!H107+'WC012'!H107+'WC013'!H107+'WC014'!H107+'WC015'!H107+'WC022'!H107+'WC023'!H107+'WC024'!H107+'WC025'!H107+'WC026'!H107+'WC031'!H107+'WC032'!H107+'WC033'!H107+'WC034'!H107+'WC041'!H107+'WC042'!H107+'WC043'!H107+'WC044'!H107+'WC045'!H107+'WC047'!H107+'WC048'!H107+'WC051'!H107+'WC052'!H107+'WC053'!H107</f>
        <v>3060000</v>
      </c>
    </row>
    <row r="108" spans="5:10" x14ac:dyDescent="0.25">
      <c r="E108" s="3" t="s">
        <v>118</v>
      </c>
      <c r="F108" s="7">
        <f>CPT!F108+'DC1'!F108+'DC2'!F108+'DC3'!F108+'DC4'!F108+'DC5'!F108+'WC011'!F108+'WC012'!F108+'WC013'!F108+'WC014'!F108+'WC015'!F108+'WC022'!F108+'WC023'!F108+'WC024'!F108+'WC025'!F108+'WC026'!F108+'WC031'!F108+'WC032'!F108+'WC033'!F108+'WC034'!F108+'WC041'!F108+'WC042'!F108+'WC043'!F108+'WC044'!F108+'WC045'!F108+'WC047'!F108+'WC048'!F108+'WC051'!F108+'WC052'!F108+'WC053'!F108</f>
        <v>0</v>
      </c>
      <c r="G108" s="8">
        <f>CPT!G108+'DC1'!G108+'DC2'!G108+'DC3'!G108+'DC4'!G108+'DC5'!G108+'WC011'!G108+'WC012'!G108+'WC013'!G108+'WC014'!G108+'WC015'!G108+'WC022'!G108+'WC023'!G108+'WC024'!G108+'WC025'!G108+'WC026'!G108+'WC031'!G108+'WC032'!G108+'WC033'!G108+'WC034'!G108+'WC041'!G108+'WC042'!G108+'WC043'!G108+'WC044'!G108+'WC045'!G108+'WC047'!G108+'WC048'!G108+'WC051'!G108+'WC052'!G108+'WC053'!G108</f>
        <v>0</v>
      </c>
      <c r="H108" s="9">
        <f>CPT!H108+'DC1'!H108+'DC2'!H108+'DC3'!H108+'DC4'!H108+'DC5'!H108+'WC011'!H108+'WC012'!H108+'WC013'!H108+'WC014'!H108+'WC015'!H108+'WC022'!H108+'WC023'!H108+'WC024'!H108+'WC025'!H108+'WC026'!H108+'WC031'!H108+'WC032'!H108+'WC033'!H108+'WC034'!H108+'WC041'!H108+'WC042'!H108+'WC043'!H108+'WC044'!H108+'WC045'!H108+'WC047'!H108+'WC048'!H108+'WC051'!H108+'WC052'!H108+'WC053'!H108</f>
        <v>0</v>
      </c>
    </row>
    <row r="109" spans="5:10" x14ac:dyDescent="0.25">
      <c r="E109" s="3" t="s">
        <v>116</v>
      </c>
      <c r="F109" s="7">
        <f>CPT!F109+'DC1'!F109+'DC2'!F109+'DC3'!F109+'DC4'!F109+'DC5'!F109+'WC011'!F109+'WC012'!F109+'WC013'!F109+'WC014'!F109+'WC015'!F109+'WC022'!F109+'WC023'!F109+'WC024'!F109+'WC025'!F109+'WC026'!F109+'WC031'!F109+'WC032'!F109+'WC033'!F109+'WC034'!F109+'WC041'!F109+'WC042'!F109+'WC043'!F109+'WC044'!F109+'WC045'!F109+'WC047'!F109+'WC048'!F109+'WC051'!F109+'WC052'!F109+'WC053'!F109</f>
        <v>0</v>
      </c>
      <c r="G109" s="8">
        <f>CPT!G109+'DC1'!G109+'DC2'!G109+'DC3'!G109+'DC4'!G109+'DC5'!G109+'WC011'!G109+'WC012'!G109+'WC013'!G109+'WC014'!G109+'WC015'!G109+'WC022'!G109+'WC023'!G109+'WC024'!G109+'WC025'!G109+'WC026'!G109+'WC031'!G109+'WC032'!G109+'WC033'!G109+'WC034'!G109+'WC041'!G109+'WC042'!G109+'WC043'!G109+'WC044'!G109+'WC045'!G109+'WC047'!G109+'WC048'!G109+'WC051'!G109+'WC052'!G109+'WC053'!G109</f>
        <v>0</v>
      </c>
      <c r="H109" s="9">
        <f>CPT!H109+'DC1'!H109+'DC2'!H109+'DC3'!H109+'DC4'!H109+'DC5'!H109+'WC011'!H109+'WC012'!H109+'WC013'!H109+'WC014'!H109+'WC015'!H109+'WC022'!H109+'WC023'!H109+'WC024'!H109+'WC025'!H109+'WC026'!H109+'WC031'!H109+'WC032'!H109+'WC033'!H109+'WC034'!H109+'WC041'!H109+'WC042'!H109+'WC043'!H109+'WC044'!H109+'WC045'!H109+'WC047'!H109+'WC048'!H109+'WC051'!H109+'WC052'!H109+'WC053'!H109</f>
        <v>0</v>
      </c>
    </row>
    <row r="110" spans="5:10" x14ac:dyDescent="0.25">
      <c r="E110" s="3" t="s">
        <v>88</v>
      </c>
      <c r="F110" s="7">
        <f>CPT!F110+'DC1'!F110+'DC2'!F110+'DC3'!F110+'DC4'!F110+'DC5'!F110+'WC011'!F110+'WC012'!F110+'WC013'!F110+'WC014'!F110+'WC015'!F110+'WC022'!F110+'WC023'!F110+'WC024'!F110+'WC025'!F110+'WC026'!F110+'WC031'!F110+'WC032'!F110+'WC033'!F110+'WC034'!F110+'WC041'!F110+'WC042'!F110+'WC043'!F110+'WC044'!F110+'WC045'!F110+'WC047'!F110+'WC048'!F110+'WC051'!F110+'WC052'!F110+'WC053'!F110</f>
        <v>35511000</v>
      </c>
      <c r="G110" s="8">
        <f>CPT!G110+'DC1'!G110+'DC2'!G110+'DC3'!G110+'DC4'!G110+'DC5'!G110+'WC011'!G110+'WC012'!G110+'WC013'!G110+'WC014'!G110+'WC015'!G110+'WC022'!G110+'WC023'!G110+'WC024'!G110+'WC025'!G110+'WC026'!G110+'WC031'!G110+'WC032'!G110+'WC033'!G110+'WC034'!G110+'WC041'!G110+'WC042'!G110+'WC043'!G110+'WC044'!G110+'WC045'!G110+'WC047'!G110+'WC048'!G110+'WC051'!G110+'WC052'!G110+'WC053'!G110</f>
        <v>0</v>
      </c>
      <c r="H110" s="9">
        <f>CPT!H110+'DC1'!H110+'DC2'!H110+'DC3'!H110+'DC4'!H110+'DC5'!H110+'WC011'!H110+'WC012'!H110+'WC013'!H110+'WC014'!H110+'WC015'!H110+'WC022'!H110+'WC023'!H110+'WC024'!H110+'WC025'!H110+'WC026'!H110+'WC031'!H110+'WC032'!H110+'WC033'!H110+'WC034'!H110+'WC041'!H110+'WC042'!H110+'WC043'!H110+'WC044'!H110+'WC045'!H110+'WC047'!H110+'WC048'!H110+'WC051'!H110+'WC052'!H110+'WC053'!H110</f>
        <v>0</v>
      </c>
      <c r="I110" s="16"/>
    </row>
    <row r="111" spans="5:10" x14ac:dyDescent="0.25">
      <c r="E111" s="3" t="s">
        <v>119</v>
      </c>
      <c r="F111" s="10">
        <f>CPT!F111+'DC1'!F111+'DC2'!F111+'DC3'!F111+'DC4'!F111+'DC5'!F111+'WC011'!F111+'WC012'!F111+'WC013'!F111+'WC014'!F111+'WC015'!F111+'WC022'!F111+'WC023'!F111+'WC024'!F111+'WC025'!F111+'WC026'!F111+'WC031'!F111+'WC032'!F111+'WC033'!F111+'WC034'!F111+'WC041'!F111+'WC042'!F111+'WC043'!F111+'WC044'!F111+'WC045'!F111+'WC047'!F111+'WC048'!F111+'WC051'!F111+'WC052'!F111+'WC053'!F111</f>
        <v>12117000</v>
      </c>
      <c r="G111" s="11">
        <f>CPT!G111+'DC1'!G111+'DC2'!G111+'DC3'!G111+'DC4'!G111+'DC5'!G111+'WC011'!G111+'WC012'!G111+'WC013'!G111+'WC014'!G111+'WC015'!G111+'WC022'!G111+'WC023'!G111+'WC024'!G111+'WC025'!G111+'WC026'!G111+'WC031'!G111+'WC032'!G111+'WC033'!G111+'WC034'!G111+'WC041'!G111+'WC042'!G111+'WC043'!G111+'WC044'!G111+'WC045'!G111+'WC047'!G111+'WC048'!G111+'WC051'!G111+'WC052'!G111+'WC053'!G111</f>
        <v>118000</v>
      </c>
      <c r="H111" s="12">
        <f>CPT!H111+'DC1'!H111+'DC2'!H111+'DC3'!H111+'DC4'!H111+'DC5'!H111+'WC011'!H111+'WC012'!H111+'WC013'!H111+'WC014'!H111+'WC015'!H111+'WC022'!H111+'WC023'!H111+'WC024'!H111+'WC025'!H111+'WC026'!H111+'WC031'!H111+'WC032'!H111+'WC033'!H111+'WC034'!H111+'WC041'!H111+'WC042'!H111+'WC043'!H111+'WC044'!H111+'WC045'!H111+'WC047'!H111+'WC048'!H111+'WC051'!H111+'WC052'!H111+'WC053'!H111</f>
        <v>118000</v>
      </c>
      <c r="I111" s="16"/>
    </row>
    <row r="112" spans="5:10" x14ac:dyDescent="0.25">
      <c r="F112" s="13"/>
      <c r="G112" s="13"/>
      <c r="H112" s="13"/>
    </row>
    <row r="113" spans="5:8" ht="13" hidden="1" x14ac:dyDescent="0.25">
      <c r="E113" s="1" t="s">
        <v>120</v>
      </c>
      <c r="F113" s="2"/>
      <c r="G113" s="2"/>
      <c r="H113" s="2"/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2835928000</v>
      </c>
      <c r="G130" s="15">
        <f>SUM(G46)</f>
        <v>2724612000</v>
      </c>
      <c r="H130" s="15">
        <f>SUM(H46)</f>
        <v>2877694000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61"/>
  <sheetViews>
    <sheetView showGridLines="0" topLeftCell="A90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51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77595000</v>
      </c>
      <c r="G5" s="2">
        <v>82032000</v>
      </c>
      <c r="H5" s="2">
        <v>83241000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34848000</v>
      </c>
      <c r="G7" s="22">
        <f>SUM(G8:G20)</f>
        <v>25618000</v>
      </c>
      <c r="H7" s="22">
        <f>SUM(H8:H20)</f>
        <v>26213000</v>
      </c>
    </row>
    <row r="8" spans="5:8" ht="13" x14ac:dyDescent="0.3">
      <c r="E8" s="23" t="s">
        <v>11</v>
      </c>
      <c r="F8" s="8">
        <v>26389000</v>
      </c>
      <c r="G8" s="8">
        <v>18502000</v>
      </c>
      <c r="H8" s="8">
        <v>18956000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8459000</v>
      </c>
      <c r="G11" s="8">
        <v>7116000</v>
      </c>
      <c r="H11" s="8">
        <v>7257000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3656000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1656000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116099000</v>
      </c>
      <c r="G31" s="15">
        <f>+G5+G6+G7+G21</f>
        <v>109750000</v>
      </c>
      <c r="H31" s="15">
        <f>+H5+H6+H7+H21</f>
        <v>111654000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116099000</v>
      </c>
      <c r="G44" s="30">
        <f>+G31+G43</f>
        <v>109750000</v>
      </c>
      <c r="H44" s="30">
        <f>+H31+H43</f>
        <v>111654000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16725000</v>
      </c>
      <c r="G46" s="22">
        <f t="shared" ref="G46:H46" si="0">SUM(G48+G54+G61+G67+G73+G79+G85+G92+G98+G104+G113+G119+G125)</f>
        <v>12121000</v>
      </c>
      <c r="H46" s="22">
        <f t="shared" si="0"/>
        <v>29041000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280000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280000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1100000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1100000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2361000</v>
      </c>
      <c r="G85" s="2">
        <f>SUM(G86:G90)</f>
        <v>1229000</v>
      </c>
      <c r="H85" s="2">
        <f>SUM(H86:H90)</f>
        <v>18040000</v>
      </c>
    </row>
    <row r="86" spans="5:8" ht="25" x14ac:dyDescent="0.25">
      <c r="E86" s="32" t="s">
        <v>83</v>
      </c>
      <c r="F86" s="4">
        <v>115000</v>
      </c>
      <c r="G86" s="5">
        <v>129000</v>
      </c>
      <c r="H86" s="6">
        <v>129000</v>
      </c>
    </row>
    <row r="87" spans="5:8" x14ac:dyDescent="0.25">
      <c r="E87" s="32" t="s">
        <v>107</v>
      </c>
      <c r="F87" s="7">
        <v>1482000</v>
      </c>
      <c r="G87" s="8">
        <v>500000</v>
      </c>
      <c r="H87" s="9">
        <v>17311000</v>
      </c>
    </row>
    <row r="88" spans="5:8" x14ac:dyDescent="0.25">
      <c r="E88" s="3" t="s">
        <v>108</v>
      </c>
      <c r="F88" s="7">
        <v>764000</v>
      </c>
      <c r="G88" s="8">
        <v>600000</v>
      </c>
      <c r="H88" s="9">
        <v>600000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10784000</v>
      </c>
      <c r="G98" s="2">
        <f>SUM(G99:G102)</f>
        <v>10892000</v>
      </c>
      <c r="H98" s="2">
        <f>SUM(H99:H102)</f>
        <v>11001000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4012000</v>
      </c>
      <c r="G100" s="8">
        <v>4052000</v>
      </c>
      <c r="H100" s="9">
        <v>4093000</v>
      </c>
    </row>
    <row r="101" spans="5:8" x14ac:dyDescent="0.25">
      <c r="E101" s="32" t="s">
        <v>114</v>
      </c>
      <c r="F101" s="7">
        <v>6772000</v>
      </c>
      <c r="G101" s="8">
        <v>6840000</v>
      </c>
      <c r="H101" s="9">
        <v>6908000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2200000</v>
      </c>
      <c r="G104" s="2">
        <f>SUM(G105:G111)</f>
        <v>0</v>
      </c>
      <c r="H104" s="2">
        <f>SUM(H105:H111)</f>
        <v>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/>
      <c r="G107" s="8"/>
      <c r="H107" s="9"/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1000000</v>
      </c>
      <c r="G110" s="8"/>
      <c r="H110" s="9"/>
    </row>
    <row r="111" spans="5:8" x14ac:dyDescent="0.25">
      <c r="E111" s="3" t="s">
        <v>119</v>
      </c>
      <c r="F111" s="10">
        <v>1200000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16725000</v>
      </c>
      <c r="G130" s="15">
        <f>SUM(G46)</f>
        <v>12121000</v>
      </c>
      <c r="H130" s="15">
        <f>SUM(H46)</f>
        <v>29041000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61"/>
  <sheetViews>
    <sheetView showGridLines="0" topLeftCell="A89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157439000</v>
      </c>
      <c r="G5" s="2">
        <v>166306000</v>
      </c>
      <c r="H5" s="2">
        <v>168888000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23342000</v>
      </c>
      <c r="G7" s="22">
        <f>SUM(G8:G20)</f>
        <v>34861000</v>
      </c>
      <c r="H7" s="22">
        <f>SUM(H8:H20)</f>
        <v>35974000</v>
      </c>
    </row>
    <row r="8" spans="5:8" ht="13" x14ac:dyDescent="0.3">
      <c r="E8" s="23" t="s">
        <v>11</v>
      </c>
      <c r="F8" s="8">
        <v>23342000</v>
      </c>
      <c r="G8" s="8">
        <v>25514000</v>
      </c>
      <c r="H8" s="8">
        <v>26205000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9347000</v>
      </c>
      <c r="H11" s="8">
        <v>9769000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3413000</v>
      </c>
      <c r="G21" s="2">
        <f>SUM(G22:G30)</f>
        <v>2000000</v>
      </c>
      <c r="H21" s="2">
        <f>SUM(H22:H30)</f>
        <v>2100000</v>
      </c>
    </row>
    <row r="22" spans="5:8" ht="13" x14ac:dyDescent="0.3">
      <c r="E22" s="23" t="s">
        <v>25</v>
      </c>
      <c r="F22" s="24">
        <v>1900000</v>
      </c>
      <c r="G22" s="24">
        <v>2000000</v>
      </c>
      <c r="H22" s="24">
        <v>2100000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1513000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184194000</v>
      </c>
      <c r="G31" s="15">
        <f>+G5+G6+G7+G21</f>
        <v>203167000</v>
      </c>
      <c r="H31" s="15">
        <f>+H5+H6+H7+H21</f>
        <v>206962000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8033000</v>
      </c>
      <c r="G33" s="2">
        <f>SUM(G34:G40)</f>
        <v>966000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8033000</v>
      </c>
      <c r="G35" s="8">
        <v>966000</v>
      </c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8033000</v>
      </c>
      <c r="G43" s="28">
        <f>+G33+G41</f>
        <v>966000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192227000</v>
      </c>
      <c r="G44" s="30">
        <f>+G31+G43</f>
        <v>204133000</v>
      </c>
      <c r="H44" s="30">
        <f>+H31+H43</f>
        <v>206962000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67919000</v>
      </c>
      <c r="G46" s="22">
        <f t="shared" ref="G46:H46" si="0">SUM(G48+G54+G61+G67+G73+G79+G85+G92+G98+G104+G113+G119+G125)</f>
        <v>74961000</v>
      </c>
      <c r="H46" s="22">
        <f t="shared" si="0"/>
        <v>83557000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1500000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1500000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800000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800000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55962000</v>
      </c>
      <c r="G85" s="2">
        <f>SUM(G86:G90)</f>
        <v>65569000</v>
      </c>
      <c r="H85" s="2">
        <f>SUM(H86:H90)</f>
        <v>74072000</v>
      </c>
    </row>
    <row r="86" spans="5:8" ht="25" x14ac:dyDescent="0.25">
      <c r="E86" s="32" t="s">
        <v>83</v>
      </c>
      <c r="F86" s="4">
        <v>150000</v>
      </c>
      <c r="G86" s="5">
        <v>169000</v>
      </c>
      <c r="H86" s="6">
        <v>169000</v>
      </c>
    </row>
    <row r="87" spans="5:8" x14ac:dyDescent="0.25">
      <c r="E87" s="32" t="s">
        <v>107</v>
      </c>
      <c r="F87" s="7">
        <v>52103000</v>
      </c>
      <c r="G87" s="8">
        <v>62800000</v>
      </c>
      <c r="H87" s="9">
        <v>48253000</v>
      </c>
    </row>
    <row r="88" spans="5:8" x14ac:dyDescent="0.25">
      <c r="E88" s="3" t="s">
        <v>108</v>
      </c>
      <c r="F88" s="7">
        <v>552000</v>
      </c>
      <c r="G88" s="8">
        <v>600000</v>
      </c>
      <c r="H88" s="9">
        <v>650000</v>
      </c>
    </row>
    <row r="89" spans="5:8" x14ac:dyDescent="0.25">
      <c r="E89" s="3" t="s">
        <v>84</v>
      </c>
      <c r="F89" s="7">
        <v>3157000</v>
      </c>
      <c r="G89" s="8">
        <v>2000000</v>
      </c>
      <c r="H89" s="9">
        <v>25000000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9329000</v>
      </c>
      <c r="G98" s="2">
        <f>SUM(G99:G102)</f>
        <v>9314000</v>
      </c>
      <c r="H98" s="2">
        <f>SUM(H99:H102)</f>
        <v>9407000</v>
      </c>
    </row>
    <row r="99" spans="5:8" x14ac:dyDescent="0.25">
      <c r="E99" s="32" t="s">
        <v>112</v>
      </c>
      <c r="F99" s="4">
        <v>107000</v>
      </c>
      <c r="G99" s="5"/>
      <c r="H99" s="6"/>
    </row>
    <row r="100" spans="5:8" x14ac:dyDescent="0.25">
      <c r="E100" s="3" t="s">
        <v>113</v>
      </c>
      <c r="F100" s="7">
        <v>9222000</v>
      </c>
      <c r="G100" s="8">
        <v>9314000</v>
      </c>
      <c r="H100" s="9">
        <v>9407000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328000</v>
      </c>
      <c r="G104" s="2">
        <f>SUM(G105:G111)</f>
        <v>78000</v>
      </c>
      <c r="H104" s="2">
        <f>SUM(H105:H111)</f>
        <v>78000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67919000</v>
      </c>
      <c r="G130" s="15">
        <f>SUM(G46)</f>
        <v>74961000</v>
      </c>
      <c r="H130" s="15">
        <f>SUM(H46)</f>
        <v>83557000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61"/>
  <sheetViews>
    <sheetView showGridLines="0" topLeftCell="A84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53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175682000</v>
      </c>
      <c r="G5" s="2">
        <v>185898000</v>
      </c>
      <c r="H5" s="2">
        <v>188509000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69817000</v>
      </c>
      <c r="G7" s="22">
        <f>SUM(G8:G20)</f>
        <v>49940000</v>
      </c>
      <c r="H7" s="22">
        <f>SUM(H8:H20)</f>
        <v>51704000</v>
      </c>
    </row>
    <row r="8" spans="5:8" ht="13" x14ac:dyDescent="0.3">
      <c r="E8" s="23" t="s">
        <v>11</v>
      </c>
      <c r="F8" s="8">
        <v>25680000</v>
      </c>
      <c r="G8" s="8">
        <v>28129000</v>
      </c>
      <c r="H8" s="8">
        <v>28907000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44137000</v>
      </c>
      <c r="G11" s="8">
        <v>21811000</v>
      </c>
      <c r="H11" s="8">
        <v>22797000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3921000</v>
      </c>
      <c r="G21" s="2">
        <f>SUM(G22:G30)</f>
        <v>1900000</v>
      </c>
      <c r="H21" s="2">
        <f>SUM(H22:H30)</f>
        <v>2000000</v>
      </c>
    </row>
    <row r="22" spans="5:8" ht="13" x14ac:dyDescent="0.3">
      <c r="E22" s="23" t="s">
        <v>25</v>
      </c>
      <c r="F22" s="24">
        <v>1800000</v>
      </c>
      <c r="G22" s="24">
        <v>1900000</v>
      </c>
      <c r="H22" s="24">
        <v>2000000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2121000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249420000</v>
      </c>
      <c r="G31" s="15">
        <f>+G5+G6+G7+G21</f>
        <v>237738000</v>
      </c>
      <c r="H31" s="15">
        <f>+H5+H6+H7+H21</f>
        <v>242213000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249420000</v>
      </c>
      <c r="G44" s="30">
        <f>+G31+G43</f>
        <v>237738000</v>
      </c>
      <c r="H44" s="30">
        <f>+H31+H43</f>
        <v>242213000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247277000</v>
      </c>
      <c r="G46" s="22">
        <f t="shared" ref="G46:H46" si="0">SUM(G48+G54+G61+G67+G73+G79+G85+G92+G98+G104+G113+G119+G125)</f>
        <v>148430000</v>
      </c>
      <c r="H46" s="22">
        <f t="shared" si="0"/>
        <v>217858000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10417000</v>
      </c>
      <c r="G54" s="2">
        <f>SUM(G55:G59)</f>
        <v>10877000</v>
      </c>
      <c r="H54" s="2">
        <f>SUM(H55:H59)</f>
        <v>11366000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>
        <v>4473000</v>
      </c>
      <c r="G57" s="8">
        <v>4666000</v>
      </c>
      <c r="H57" s="9">
        <v>4876000</v>
      </c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>
        <v>5944000</v>
      </c>
      <c r="G59" s="11">
        <v>6211000</v>
      </c>
      <c r="H59" s="12">
        <v>6490000</v>
      </c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300000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300000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223265000</v>
      </c>
      <c r="G85" s="2">
        <f>SUM(G86:G90)</f>
        <v>124378000</v>
      </c>
      <c r="H85" s="2">
        <f>SUM(H86:H90)</f>
        <v>193185000</v>
      </c>
    </row>
    <row r="86" spans="5:8" ht="25" x14ac:dyDescent="0.25">
      <c r="E86" s="32" t="s">
        <v>83</v>
      </c>
      <c r="F86" s="4">
        <v>4765000</v>
      </c>
      <c r="G86" s="5">
        <v>186000</v>
      </c>
      <c r="H86" s="6">
        <v>8686000</v>
      </c>
    </row>
    <row r="87" spans="5:8" x14ac:dyDescent="0.25">
      <c r="E87" s="32" t="s">
        <v>107</v>
      </c>
      <c r="F87" s="7">
        <v>214842000</v>
      </c>
      <c r="G87" s="8">
        <v>116824000</v>
      </c>
      <c r="H87" s="9">
        <v>173008000</v>
      </c>
    </row>
    <row r="88" spans="5:8" x14ac:dyDescent="0.25">
      <c r="E88" s="3" t="s">
        <v>108</v>
      </c>
      <c r="F88" s="7">
        <v>297000</v>
      </c>
      <c r="G88" s="8">
        <v>250000</v>
      </c>
      <c r="H88" s="9">
        <v>270000</v>
      </c>
    </row>
    <row r="89" spans="5:8" x14ac:dyDescent="0.25">
      <c r="E89" s="3" t="s">
        <v>84</v>
      </c>
      <c r="F89" s="7">
        <v>3361000</v>
      </c>
      <c r="G89" s="8">
        <v>7118000</v>
      </c>
      <c r="H89" s="9">
        <v>11221000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13006000</v>
      </c>
      <c r="G98" s="2">
        <f>SUM(G99:G102)</f>
        <v>13136000</v>
      </c>
      <c r="H98" s="2">
        <f>SUM(H99:H102)</f>
        <v>13268000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5966000</v>
      </c>
      <c r="G100" s="8">
        <v>6026000</v>
      </c>
      <c r="H100" s="9">
        <v>6086000</v>
      </c>
    </row>
    <row r="101" spans="5:8" x14ac:dyDescent="0.25">
      <c r="E101" s="32" t="s">
        <v>114</v>
      </c>
      <c r="F101" s="7">
        <v>7040000</v>
      </c>
      <c r="G101" s="8">
        <v>7110000</v>
      </c>
      <c r="H101" s="9">
        <v>7182000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289000</v>
      </c>
      <c r="G104" s="2">
        <f>SUM(G105:G111)</f>
        <v>39000</v>
      </c>
      <c r="H104" s="2">
        <f>SUM(H105:H111)</f>
        <v>39000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39000</v>
      </c>
      <c r="G107" s="8">
        <v>39000</v>
      </c>
      <c r="H107" s="9">
        <v>39000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247277000</v>
      </c>
      <c r="G130" s="15">
        <f>SUM(G46)</f>
        <v>148430000</v>
      </c>
      <c r="H130" s="15">
        <f>SUM(H46)</f>
        <v>217858000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61"/>
  <sheetViews>
    <sheetView showGridLines="0" topLeftCell="A89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54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166475000</v>
      </c>
      <c r="G5" s="2">
        <v>176156000</v>
      </c>
      <c r="H5" s="2">
        <v>178631000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30062000</v>
      </c>
      <c r="G7" s="22">
        <f>SUM(G8:G20)</f>
        <v>51299000</v>
      </c>
      <c r="H7" s="22">
        <f>SUM(H8:H20)</f>
        <v>41158000</v>
      </c>
    </row>
    <row r="8" spans="5:8" ht="13" x14ac:dyDescent="0.3">
      <c r="E8" s="23" t="s">
        <v>11</v>
      </c>
      <c r="F8" s="8">
        <v>27062000</v>
      </c>
      <c r="G8" s="8">
        <v>29675000</v>
      </c>
      <c r="H8" s="8">
        <v>30506000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3000000</v>
      </c>
      <c r="G11" s="8">
        <v>4624000</v>
      </c>
      <c r="H11" s="8">
        <v>652000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>
        <v>17000000</v>
      </c>
      <c r="H17" s="8">
        <v>10000000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3776000</v>
      </c>
      <c r="G21" s="2">
        <f>SUM(G22:G30)</f>
        <v>1900000</v>
      </c>
      <c r="H21" s="2">
        <f>SUM(H22:H30)</f>
        <v>2000000</v>
      </c>
    </row>
    <row r="22" spans="5:8" ht="13" x14ac:dyDescent="0.3">
      <c r="E22" s="23" t="s">
        <v>25</v>
      </c>
      <c r="F22" s="24">
        <v>1800000</v>
      </c>
      <c r="G22" s="24">
        <v>1900000</v>
      </c>
      <c r="H22" s="24">
        <v>2000000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1976000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200313000</v>
      </c>
      <c r="G31" s="15">
        <f>+G5+G6+G7+G21</f>
        <v>229355000</v>
      </c>
      <c r="H31" s="15">
        <f>+H5+H6+H7+H21</f>
        <v>221789000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284000</v>
      </c>
      <c r="G33" s="2">
        <f>SUM(G34:G40)</f>
        <v>1854000</v>
      </c>
      <c r="H33" s="2">
        <f>SUM(H34:H40)</f>
        <v>12238000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284000</v>
      </c>
      <c r="G35" s="8">
        <v>1854000</v>
      </c>
      <c r="H35" s="8">
        <v>12238000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284000</v>
      </c>
      <c r="G43" s="28">
        <f>+G33+G41</f>
        <v>1854000</v>
      </c>
      <c r="H43" s="28">
        <f>+H33+H41</f>
        <v>12238000</v>
      </c>
    </row>
    <row r="44" spans="5:8" ht="14" x14ac:dyDescent="0.3">
      <c r="E44" s="29" t="s">
        <v>42</v>
      </c>
      <c r="F44" s="30">
        <f>+F31+F43</f>
        <v>200597000</v>
      </c>
      <c r="G44" s="30">
        <f>+G31+G43</f>
        <v>231209000</v>
      </c>
      <c r="H44" s="30">
        <f>+H31+H43</f>
        <v>234027000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37143000</v>
      </c>
      <c r="G46" s="22">
        <f t="shared" ref="G46:H46" si="0">SUM(G48+G54+G61+G67+G73+G79+G85+G92+G98+G104+G113+G119+G125)</f>
        <v>19770000</v>
      </c>
      <c r="H46" s="22">
        <f t="shared" si="0"/>
        <v>13422000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1200000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1200000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22742000</v>
      </c>
      <c r="G85" s="2">
        <f>SUM(G86:G90)</f>
        <v>7009000</v>
      </c>
      <c r="H85" s="2">
        <f>SUM(H86:H90)</f>
        <v>535000</v>
      </c>
    </row>
    <row r="86" spans="5:8" ht="25" x14ac:dyDescent="0.25">
      <c r="E86" s="32" t="s">
        <v>83</v>
      </c>
      <c r="F86" s="4">
        <v>9192000</v>
      </c>
      <c r="G86" s="5">
        <v>6709000</v>
      </c>
      <c r="H86" s="6">
        <v>135000</v>
      </c>
    </row>
    <row r="87" spans="5:8" x14ac:dyDescent="0.25">
      <c r="E87" s="32" t="s">
        <v>107</v>
      </c>
      <c r="F87" s="7">
        <v>13550000</v>
      </c>
      <c r="G87" s="8"/>
      <c r="H87" s="9"/>
    </row>
    <row r="88" spans="5:8" x14ac:dyDescent="0.25">
      <c r="E88" s="3" t="s">
        <v>108</v>
      </c>
      <c r="F88" s="7"/>
      <c r="G88" s="8">
        <v>300000</v>
      </c>
      <c r="H88" s="9">
        <v>400000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12499000</v>
      </c>
      <c r="G98" s="2">
        <f>SUM(G99:G102)</f>
        <v>12624000</v>
      </c>
      <c r="H98" s="2">
        <f>SUM(H99:H102)</f>
        <v>12750000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4631000</v>
      </c>
      <c r="G100" s="8">
        <v>4677000</v>
      </c>
      <c r="H100" s="9">
        <v>4724000</v>
      </c>
    </row>
    <row r="101" spans="5:8" x14ac:dyDescent="0.25">
      <c r="E101" s="32" t="s">
        <v>114</v>
      </c>
      <c r="F101" s="7">
        <v>7868000</v>
      </c>
      <c r="G101" s="8">
        <v>7947000</v>
      </c>
      <c r="H101" s="9">
        <v>8026000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702000</v>
      </c>
      <c r="G104" s="2">
        <f>SUM(G105:G111)</f>
        <v>137000</v>
      </c>
      <c r="H104" s="2">
        <f>SUM(H105:H111)</f>
        <v>137000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150000</v>
      </c>
      <c r="G106" s="8"/>
      <c r="H106" s="9"/>
    </row>
    <row r="107" spans="5:8" x14ac:dyDescent="0.25">
      <c r="E107" s="32" t="s">
        <v>90</v>
      </c>
      <c r="F107" s="7">
        <v>137000</v>
      </c>
      <c r="G107" s="8">
        <v>137000</v>
      </c>
      <c r="H107" s="9">
        <v>137000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415000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37143000</v>
      </c>
      <c r="G130" s="15">
        <f>SUM(G46)</f>
        <v>19770000</v>
      </c>
      <c r="H130" s="15">
        <f>SUM(H46)</f>
        <v>13422000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61"/>
  <sheetViews>
    <sheetView showGridLines="0" topLeftCell="A83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55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264583000</v>
      </c>
      <c r="G5" s="2">
        <v>279970000</v>
      </c>
      <c r="H5" s="2">
        <v>283902000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325874000</v>
      </c>
      <c r="G7" s="22">
        <f>SUM(G8:G20)</f>
        <v>59767000</v>
      </c>
      <c r="H7" s="22">
        <f>SUM(H8:H20)</f>
        <v>61800000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21985000</v>
      </c>
      <c r="G11" s="8">
        <v>12463000</v>
      </c>
      <c r="H11" s="8">
        <v>13026000</v>
      </c>
    </row>
    <row r="12" spans="5:8" ht="13" x14ac:dyDescent="0.3">
      <c r="E12" s="23" t="s">
        <v>15</v>
      </c>
      <c r="F12" s="8">
        <v>12000000</v>
      </c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>
        <v>225000000</v>
      </c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66889000</v>
      </c>
      <c r="G19" s="8">
        <v>47304000</v>
      </c>
      <c r="H19" s="8">
        <v>48774000</v>
      </c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4725000</v>
      </c>
      <c r="G21" s="2">
        <f>SUM(G22:G30)</f>
        <v>2000000</v>
      </c>
      <c r="H21" s="2">
        <f>SUM(H22:H30)</f>
        <v>2100000</v>
      </c>
    </row>
    <row r="22" spans="5:8" ht="13" x14ac:dyDescent="0.3">
      <c r="E22" s="23" t="s">
        <v>25</v>
      </c>
      <c r="F22" s="24">
        <v>1800000</v>
      </c>
      <c r="G22" s="24">
        <v>2000000</v>
      </c>
      <c r="H22" s="24">
        <v>2100000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2925000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595182000</v>
      </c>
      <c r="G31" s="15">
        <f>+G5+G6+G7+G21</f>
        <v>341737000</v>
      </c>
      <c r="H31" s="15">
        <f>+H5+H6+H7+H21</f>
        <v>347802000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595182000</v>
      </c>
      <c r="G44" s="30">
        <f>+G31+G43</f>
        <v>341737000</v>
      </c>
      <c r="H44" s="30">
        <f>+H31+H43</f>
        <v>347802000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72379000</v>
      </c>
      <c r="G46" s="22">
        <f t="shared" ref="G46:H46" si="0">SUM(G48+G54+G61+G67+G73+G79+G85+G92+G98+G104+G113+G119+G125)</f>
        <v>101669000</v>
      </c>
      <c r="H46" s="22">
        <f t="shared" si="0"/>
        <v>59787000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600000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600000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49553000</v>
      </c>
      <c r="G85" s="2">
        <f>SUM(G86:G90)</f>
        <v>79526000</v>
      </c>
      <c r="H85" s="2">
        <f>SUM(H86:H90)</f>
        <v>37426000</v>
      </c>
    </row>
    <row r="86" spans="5:8" ht="25" x14ac:dyDescent="0.25">
      <c r="E86" s="32" t="s">
        <v>83</v>
      </c>
      <c r="F86" s="4">
        <v>770000</v>
      </c>
      <c r="G86" s="5">
        <v>10226000</v>
      </c>
      <c r="H86" s="6">
        <v>10226000</v>
      </c>
    </row>
    <row r="87" spans="5:8" x14ac:dyDescent="0.25">
      <c r="E87" s="32" t="s">
        <v>107</v>
      </c>
      <c r="F87" s="7">
        <v>35783000</v>
      </c>
      <c r="G87" s="8">
        <v>67600000</v>
      </c>
      <c r="H87" s="9">
        <v>19000000</v>
      </c>
    </row>
    <row r="88" spans="5:8" x14ac:dyDescent="0.25">
      <c r="E88" s="3" t="s">
        <v>108</v>
      </c>
      <c r="F88" s="7"/>
      <c r="G88" s="8">
        <v>700000</v>
      </c>
      <c r="H88" s="9">
        <v>700000</v>
      </c>
    </row>
    <row r="89" spans="5:8" x14ac:dyDescent="0.25">
      <c r="E89" s="3" t="s">
        <v>84</v>
      </c>
      <c r="F89" s="7">
        <v>13000000</v>
      </c>
      <c r="G89" s="8">
        <v>1000000</v>
      </c>
      <c r="H89" s="9">
        <v>7500000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21658000</v>
      </c>
      <c r="G98" s="2">
        <f>SUM(G99:G102)</f>
        <v>21875000</v>
      </c>
      <c r="H98" s="2">
        <f>SUM(H99:H102)</f>
        <v>22093000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21658000</v>
      </c>
      <c r="G100" s="8">
        <v>21875000</v>
      </c>
      <c r="H100" s="9">
        <v>22093000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568000</v>
      </c>
      <c r="G104" s="2">
        <f>SUM(G105:G111)</f>
        <v>268000</v>
      </c>
      <c r="H104" s="2">
        <f>SUM(H105:H111)</f>
        <v>268000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200000</v>
      </c>
      <c r="G106" s="8">
        <v>150000</v>
      </c>
      <c r="H106" s="9">
        <v>150000</v>
      </c>
    </row>
    <row r="107" spans="5:8" x14ac:dyDescent="0.25">
      <c r="E107" s="32" t="s">
        <v>90</v>
      </c>
      <c r="F107" s="7">
        <v>118000</v>
      </c>
      <c r="G107" s="8">
        <v>118000</v>
      </c>
      <c r="H107" s="9">
        <v>118000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72379000</v>
      </c>
      <c r="G130" s="15">
        <f>SUM(G46)</f>
        <v>101669000</v>
      </c>
      <c r="H130" s="15">
        <f>SUM(H46)</f>
        <v>59787000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56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246336000</v>
      </c>
      <c r="G5" s="2">
        <v>260662000</v>
      </c>
      <c r="H5" s="2">
        <v>264323000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64181000</v>
      </c>
      <c r="G7" s="22">
        <f>SUM(G8:G20)</f>
        <v>58585000</v>
      </c>
      <c r="H7" s="22">
        <f>SUM(H8:H20)</f>
        <v>60553000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10392000</v>
      </c>
      <c r="H11" s="8">
        <v>10862000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64181000</v>
      </c>
      <c r="G19" s="8">
        <v>48193000</v>
      </c>
      <c r="H19" s="8">
        <v>49691000</v>
      </c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4531000</v>
      </c>
      <c r="G21" s="2">
        <f>SUM(G22:G30)</f>
        <v>1900000</v>
      </c>
      <c r="H21" s="2">
        <f>SUM(H22:H30)</f>
        <v>2000000</v>
      </c>
    </row>
    <row r="22" spans="5:8" ht="13" x14ac:dyDescent="0.3">
      <c r="E22" s="23" t="s">
        <v>25</v>
      </c>
      <c r="F22" s="24">
        <v>1800000</v>
      </c>
      <c r="G22" s="24">
        <v>1900000</v>
      </c>
      <c r="H22" s="24">
        <v>2000000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2731000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315048000</v>
      </c>
      <c r="G31" s="15">
        <f>+G5+G6+G7+G21</f>
        <v>321147000</v>
      </c>
      <c r="H31" s="15">
        <f>+H5+H6+H7+H21</f>
        <v>326876000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848000</v>
      </c>
      <c r="G33" s="2">
        <f>SUM(G34:G40)</f>
        <v>262000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848000</v>
      </c>
      <c r="G35" s="8">
        <v>262000</v>
      </c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848000</v>
      </c>
      <c r="G43" s="28">
        <f>+G33+G41</f>
        <v>262000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315896000</v>
      </c>
      <c r="G44" s="30">
        <f>+G31+G43</f>
        <v>321409000</v>
      </c>
      <c r="H44" s="30">
        <f>+H31+H43</f>
        <v>326876000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53426000</v>
      </c>
      <c r="G46" s="22">
        <f t="shared" ref="G46:H46" si="0">SUM(G48+G54+G61+G67+G73+G79+G85+G92+G98+G104+G113+G119+G125)</f>
        <v>71860000</v>
      </c>
      <c r="H46" s="22">
        <f t="shared" si="0"/>
        <v>86861000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1000000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>
        <v>1000000</v>
      </c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656000</v>
      </c>
      <c r="G73" s="2">
        <f>SUM(G74:G77)</f>
        <v>686000</v>
      </c>
      <c r="H73" s="2">
        <f>SUM(H74:H77)</f>
        <v>717000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>
        <v>656000</v>
      </c>
      <c r="G76" s="8">
        <v>686000</v>
      </c>
      <c r="H76" s="9">
        <v>717000</v>
      </c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39825000</v>
      </c>
      <c r="G85" s="2">
        <f>SUM(G86:G90)</f>
        <v>59110000</v>
      </c>
      <c r="H85" s="2">
        <f>SUM(H86:H90)</f>
        <v>73960000</v>
      </c>
    </row>
    <row r="86" spans="5:8" ht="25" x14ac:dyDescent="0.25">
      <c r="E86" s="32" t="s">
        <v>83</v>
      </c>
      <c r="F86" s="4">
        <v>320000</v>
      </c>
      <c r="G86" s="5">
        <v>360000</v>
      </c>
      <c r="H86" s="6">
        <v>9060000</v>
      </c>
    </row>
    <row r="87" spans="5:8" x14ac:dyDescent="0.25">
      <c r="E87" s="32" t="s">
        <v>107</v>
      </c>
      <c r="F87" s="7">
        <v>37356000</v>
      </c>
      <c r="G87" s="8">
        <v>53450000</v>
      </c>
      <c r="H87" s="9">
        <v>60500000</v>
      </c>
    </row>
    <row r="88" spans="5:8" x14ac:dyDescent="0.25">
      <c r="E88" s="3" t="s">
        <v>108</v>
      </c>
      <c r="F88" s="7">
        <v>779000</v>
      </c>
      <c r="G88" s="8">
        <v>800000</v>
      </c>
      <c r="H88" s="9">
        <v>800000</v>
      </c>
    </row>
    <row r="89" spans="5:8" x14ac:dyDescent="0.25">
      <c r="E89" s="3" t="s">
        <v>84</v>
      </c>
      <c r="F89" s="7">
        <v>1370000</v>
      </c>
      <c r="G89" s="8">
        <v>4500000</v>
      </c>
      <c r="H89" s="9">
        <v>3600000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11906000</v>
      </c>
      <c r="G98" s="2">
        <f>SUM(G99:G102)</f>
        <v>12025000</v>
      </c>
      <c r="H98" s="2">
        <f>SUM(H99:H102)</f>
        <v>12145000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11906000</v>
      </c>
      <c r="G100" s="8">
        <v>12025000</v>
      </c>
      <c r="H100" s="9">
        <v>12145000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39000</v>
      </c>
      <c r="G104" s="2">
        <f>SUM(G105:G111)</f>
        <v>39000</v>
      </c>
      <c r="H104" s="2">
        <f>SUM(H105:H111)</f>
        <v>39000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39000</v>
      </c>
      <c r="G107" s="8">
        <v>39000</v>
      </c>
      <c r="H107" s="9">
        <v>39000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53426000</v>
      </c>
      <c r="G130" s="15">
        <f>SUM(G46)</f>
        <v>71860000</v>
      </c>
      <c r="H130" s="15">
        <f>SUM(H46)</f>
        <v>86861000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61"/>
  <sheetViews>
    <sheetView showGridLines="0" topLeftCell="A85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57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199253000</v>
      </c>
      <c r="G5" s="2">
        <v>210840000</v>
      </c>
      <c r="H5" s="2">
        <v>213801000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72142000</v>
      </c>
      <c r="G7" s="22">
        <f>SUM(G8:G20)</f>
        <v>71852000</v>
      </c>
      <c r="H7" s="22">
        <f>SUM(H8:H20)</f>
        <v>67078000</v>
      </c>
    </row>
    <row r="8" spans="5:8" ht="13" x14ac:dyDescent="0.3">
      <c r="E8" s="23" t="s">
        <v>11</v>
      </c>
      <c r="F8" s="8">
        <v>42142000</v>
      </c>
      <c r="G8" s="8">
        <v>46542000</v>
      </c>
      <c r="H8" s="8">
        <v>47940000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18310000</v>
      </c>
      <c r="H11" s="8">
        <v>19138000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30000000</v>
      </c>
      <c r="G17" s="8">
        <v>7000000</v>
      </c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4462000</v>
      </c>
      <c r="G21" s="2">
        <f>SUM(G22:G30)</f>
        <v>1900000</v>
      </c>
      <c r="H21" s="2">
        <f>SUM(H22:H30)</f>
        <v>2000000</v>
      </c>
    </row>
    <row r="22" spans="5:8" ht="13" x14ac:dyDescent="0.3">
      <c r="E22" s="23" t="s">
        <v>25</v>
      </c>
      <c r="F22" s="24">
        <v>1800000</v>
      </c>
      <c r="G22" s="24">
        <v>1900000</v>
      </c>
      <c r="H22" s="24">
        <v>2000000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2662000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275857000</v>
      </c>
      <c r="G31" s="15">
        <f>+G5+G6+G7+G21</f>
        <v>284592000</v>
      </c>
      <c r="H31" s="15">
        <f>+H5+H6+H7+H21</f>
        <v>282879000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13186000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13186000</v>
      </c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13186000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289043000</v>
      </c>
      <c r="G44" s="30">
        <f>+G31+G43</f>
        <v>284592000</v>
      </c>
      <c r="H44" s="30">
        <f>+H31+H43</f>
        <v>282879000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31093000</v>
      </c>
      <c r="G46" s="22">
        <f t="shared" ref="G46:H46" si="0">SUM(G48+G54+G61+G67+G73+G79+G85+G92+G98+G104+G113+G119+G125)</f>
        <v>52662000</v>
      </c>
      <c r="H46" s="22">
        <f t="shared" si="0"/>
        <v>64546000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1000000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1000000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17565000</v>
      </c>
      <c r="G85" s="2">
        <f>SUM(G86:G90)</f>
        <v>40113000</v>
      </c>
      <c r="H85" s="2">
        <f>SUM(H86:H90)</f>
        <v>52025000</v>
      </c>
    </row>
    <row r="86" spans="5:8" ht="25" x14ac:dyDescent="0.25">
      <c r="E86" s="32" t="s">
        <v>83</v>
      </c>
      <c r="F86" s="4">
        <v>572000</v>
      </c>
      <c r="G86" s="5">
        <v>225000</v>
      </c>
      <c r="H86" s="6">
        <v>225000</v>
      </c>
    </row>
    <row r="87" spans="5:8" x14ac:dyDescent="0.25">
      <c r="E87" s="32" t="s">
        <v>107</v>
      </c>
      <c r="F87" s="7">
        <v>13281000</v>
      </c>
      <c r="G87" s="8">
        <v>26242000</v>
      </c>
      <c r="H87" s="9">
        <v>36000000</v>
      </c>
    </row>
    <row r="88" spans="5:8" x14ac:dyDescent="0.25">
      <c r="E88" s="3" t="s">
        <v>108</v>
      </c>
      <c r="F88" s="7">
        <v>1284000</v>
      </c>
      <c r="G88" s="8">
        <v>700000</v>
      </c>
      <c r="H88" s="9">
        <v>800000</v>
      </c>
    </row>
    <row r="89" spans="5:8" x14ac:dyDescent="0.25">
      <c r="E89" s="3" t="s">
        <v>84</v>
      </c>
      <c r="F89" s="7">
        <v>2428000</v>
      </c>
      <c r="G89" s="8">
        <v>12946000</v>
      </c>
      <c r="H89" s="9">
        <v>15000000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12082000</v>
      </c>
      <c r="G98" s="2">
        <f>SUM(G99:G102)</f>
        <v>12203000</v>
      </c>
      <c r="H98" s="2">
        <f>SUM(H99:H102)</f>
        <v>12325000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12082000</v>
      </c>
      <c r="G100" s="8">
        <v>12203000</v>
      </c>
      <c r="H100" s="9">
        <v>12325000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446000</v>
      </c>
      <c r="G104" s="2">
        <f>SUM(G105:G111)</f>
        <v>346000</v>
      </c>
      <c r="H104" s="2">
        <f>SUM(H105:H111)</f>
        <v>196000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>
        <v>150000</v>
      </c>
      <c r="H106" s="9"/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368000</v>
      </c>
      <c r="G111" s="11">
        <v>118000</v>
      </c>
      <c r="H111" s="12">
        <v>118000</v>
      </c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31093000</v>
      </c>
      <c r="G130" s="15">
        <f>SUM(G46)</f>
        <v>52662000</v>
      </c>
      <c r="H130" s="15">
        <f>SUM(H46)</f>
        <v>64546000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61"/>
  <sheetViews>
    <sheetView showGridLines="0" topLeftCell="A88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58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128629000</v>
      </c>
      <c r="G5" s="2">
        <v>135617000</v>
      </c>
      <c r="H5" s="2">
        <v>137972000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39090000</v>
      </c>
      <c r="G7" s="22">
        <f>SUM(G8:G20)</f>
        <v>42671000</v>
      </c>
      <c r="H7" s="22">
        <f>SUM(H8:H20)</f>
        <v>42769000</v>
      </c>
    </row>
    <row r="8" spans="5:8" ht="13" x14ac:dyDescent="0.3">
      <c r="E8" s="23" t="s">
        <v>11</v>
      </c>
      <c r="F8" s="8">
        <v>26470000</v>
      </c>
      <c r="G8" s="8">
        <v>29013000</v>
      </c>
      <c r="H8" s="8">
        <v>29821000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2620000</v>
      </c>
      <c r="G11" s="8">
        <v>3658000</v>
      </c>
      <c r="H11" s="8">
        <v>3823000</v>
      </c>
    </row>
    <row r="12" spans="5:8" ht="13" x14ac:dyDescent="0.3">
      <c r="E12" s="23" t="s">
        <v>15</v>
      </c>
      <c r="F12" s="8">
        <v>10000000</v>
      </c>
      <c r="G12" s="8">
        <v>10000000</v>
      </c>
      <c r="H12" s="8">
        <v>9125000</v>
      </c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4067000</v>
      </c>
      <c r="G21" s="2">
        <f>SUM(G22:G30)</f>
        <v>1900000</v>
      </c>
      <c r="H21" s="2">
        <f>SUM(H22:H30)</f>
        <v>2000000</v>
      </c>
    </row>
    <row r="22" spans="5:8" ht="13" x14ac:dyDescent="0.3">
      <c r="E22" s="23" t="s">
        <v>25</v>
      </c>
      <c r="F22" s="24">
        <v>1800000</v>
      </c>
      <c r="G22" s="24">
        <v>1900000</v>
      </c>
      <c r="H22" s="24">
        <v>2000000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2267000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171786000</v>
      </c>
      <c r="G31" s="15">
        <f>+G5+G6+G7+G21</f>
        <v>180188000</v>
      </c>
      <c r="H31" s="15">
        <f>+H5+H6+H7+H21</f>
        <v>182741000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171786000</v>
      </c>
      <c r="G44" s="30">
        <f>+G31+G43</f>
        <v>180188000</v>
      </c>
      <c r="H44" s="30">
        <f>+H31+H43</f>
        <v>182741000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39299000</v>
      </c>
      <c r="G46" s="22">
        <f t="shared" ref="G46:H46" si="0">SUM(G48+G54+G61+G67+G73+G79+G85+G92+G98+G104+G113+G119+G125)</f>
        <v>25926000</v>
      </c>
      <c r="H46" s="22">
        <f t="shared" si="0"/>
        <v>29857000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23436000</v>
      </c>
      <c r="G85" s="2">
        <f>SUM(G86:G90)</f>
        <v>12763000</v>
      </c>
      <c r="H85" s="2">
        <f>SUM(H86:H90)</f>
        <v>16563000</v>
      </c>
    </row>
    <row r="86" spans="5:8" ht="25" x14ac:dyDescent="0.25">
      <c r="E86" s="32" t="s">
        <v>83</v>
      </c>
      <c r="F86" s="4">
        <v>145000</v>
      </c>
      <c r="G86" s="5">
        <v>163000</v>
      </c>
      <c r="H86" s="6">
        <v>163000</v>
      </c>
    </row>
    <row r="87" spans="5:8" x14ac:dyDescent="0.25">
      <c r="E87" s="32" t="s">
        <v>107</v>
      </c>
      <c r="F87" s="7">
        <v>11685000</v>
      </c>
      <c r="G87" s="8">
        <v>12200000</v>
      </c>
      <c r="H87" s="9">
        <v>16000000</v>
      </c>
    </row>
    <row r="88" spans="5:8" x14ac:dyDescent="0.25">
      <c r="E88" s="3" t="s">
        <v>108</v>
      </c>
      <c r="F88" s="7">
        <v>576000</v>
      </c>
      <c r="G88" s="8">
        <v>400000</v>
      </c>
      <c r="H88" s="9">
        <v>400000</v>
      </c>
    </row>
    <row r="89" spans="5:8" x14ac:dyDescent="0.25">
      <c r="E89" s="3" t="s">
        <v>84</v>
      </c>
      <c r="F89" s="7">
        <v>11030000</v>
      </c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12994000</v>
      </c>
      <c r="G98" s="2">
        <f>SUM(G99:G102)</f>
        <v>13124000</v>
      </c>
      <c r="H98" s="2">
        <f>SUM(H99:H102)</f>
        <v>13255000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4711000</v>
      </c>
      <c r="G100" s="8">
        <v>4758000</v>
      </c>
      <c r="H100" s="9">
        <v>4806000</v>
      </c>
    </row>
    <row r="101" spans="5:8" x14ac:dyDescent="0.25">
      <c r="E101" s="32" t="s">
        <v>114</v>
      </c>
      <c r="F101" s="7">
        <v>8283000</v>
      </c>
      <c r="G101" s="8">
        <v>8366000</v>
      </c>
      <c r="H101" s="9">
        <v>8449000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2869000</v>
      </c>
      <c r="G104" s="2">
        <f>SUM(G105:G111)</f>
        <v>39000</v>
      </c>
      <c r="H104" s="2">
        <f>SUM(H105:H111)</f>
        <v>39000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39000</v>
      </c>
      <c r="G107" s="8">
        <v>39000</v>
      </c>
      <c r="H107" s="9">
        <v>39000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1830000</v>
      </c>
      <c r="G110" s="8"/>
      <c r="H110" s="9"/>
    </row>
    <row r="111" spans="5:8" x14ac:dyDescent="0.25">
      <c r="E111" s="3" t="s">
        <v>119</v>
      </c>
      <c r="F111" s="10">
        <v>1000000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39299000</v>
      </c>
      <c r="G130" s="15">
        <f>SUM(G46)</f>
        <v>25926000</v>
      </c>
      <c r="H130" s="15">
        <f>SUM(H46)</f>
        <v>29857000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61"/>
  <sheetViews>
    <sheetView showGridLines="0" topLeftCell="A87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59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157971000</v>
      </c>
      <c r="G5" s="2">
        <v>166048000</v>
      </c>
      <c r="H5" s="2">
        <v>169463000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37386000</v>
      </c>
      <c r="G7" s="22">
        <f>SUM(G8:G20)</f>
        <v>41499000</v>
      </c>
      <c r="H7" s="22">
        <f>SUM(H8:H20)</f>
        <v>42799000</v>
      </c>
    </row>
    <row r="8" spans="5:8" ht="13" x14ac:dyDescent="0.3">
      <c r="E8" s="23" t="s">
        <v>11</v>
      </c>
      <c r="F8" s="8">
        <v>36686000</v>
      </c>
      <c r="G8" s="8">
        <v>35228000</v>
      </c>
      <c r="H8" s="8">
        <v>36245000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700000</v>
      </c>
      <c r="G11" s="8">
        <v>6271000</v>
      </c>
      <c r="H11" s="8">
        <v>6554000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3912000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1912000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199269000</v>
      </c>
      <c r="G31" s="15">
        <f>+G5+G6+G7+G21</f>
        <v>209647000</v>
      </c>
      <c r="H31" s="15">
        <f>+H5+H6+H7+H21</f>
        <v>214462000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18371000</v>
      </c>
      <c r="G33" s="2">
        <f>SUM(G34:G40)</f>
        <v>10415000</v>
      </c>
      <c r="H33" s="2">
        <f>SUM(H34:H40)</f>
        <v>162000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18371000</v>
      </c>
      <c r="G35" s="8">
        <v>10415000</v>
      </c>
      <c r="H35" s="8">
        <v>162000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18371000</v>
      </c>
      <c r="G43" s="28">
        <f>+G33+G41</f>
        <v>10415000</v>
      </c>
      <c r="H43" s="28">
        <f>+H33+H41</f>
        <v>162000</v>
      </c>
    </row>
    <row r="44" spans="5:8" ht="14" x14ac:dyDescent="0.3">
      <c r="E44" s="29" t="s">
        <v>42</v>
      </c>
      <c r="F44" s="30">
        <f>+F31+F43</f>
        <v>217640000</v>
      </c>
      <c r="G44" s="30">
        <f>+G31+G43</f>
        <v>220062000</v>
      </c>
      <c r="H44" s="30">
        <f>+H31+H43</f>
        <v>214624000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15542000</v>
      </c>
      <c r="G46" s="22">
        <f t="shared" ref="G46:H46" si="0">SUM(G48+G54+G61+G67+G73+G79+G85+G92+G98+G104+G113+G119+G125)</f>
        <v>13376000</v>
      </c>
      <c r="H46" s="22">
        <f t="shared" si="0"/>
        <v>13745000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1500000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1500000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700000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700000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1468000</v>
      </c>
      <c r="G85" s="2">
        <f>SUM(G86:G90)</f>
        <v>1385000</v>
      </c>
      <c r="H85" s="2">
        <f>SUM(H86:H90)</f>
        <v>1485000</v>
      </c>
    </row>
    <row r="86" spans="5:8" ht="25" x14ac:dyDescent="0.25">
      <c r="E86" s="32" t="s">
        <v>83</v>
      </c>
      <c r="F86" s="4">
        <v>165000</v>
      </c>
      <c r="G86" s="5">
        <v>185000</v>
      </c>
      <c r="H86" s="6">
        <v>185000</v>
      </c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>
        <v>1303000</v>
      </c>
      <c r="G88" s="8">
        <v>1200000</v>
      </c>
      <c r="H88" s="9">
        <v>1300000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11756000</v>
      </c>
      <c r="G98" s="2">
        <f>SUM(G99:G102)</f>
        <v>11873000</v>
      </c>
      <c r="H98" s="2">
        <f>SUM(H99:H102)</f>
        <v>11992000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3248000</v>
      </c>
      <c r="G100" s="8">
        <v>3280000</v>
      </c>
      <c r="H100" s="9">
        <v>3313000</v>
      </c>
    </row>
    <row r="101" spans="5:8" x14ac:dyDescent="0.25">
      <c r="E101" s="32" t="s">
        <v>114</v>
      </c>
      <c r="F101" s="7">
        <v>8508000</v>
      </c>
      <c r="G101" s="8">
        <v>8593000</v>
      </c>
      <c r="H101" s="9">
        <v>8679000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118000</v>
      </c>
      <c r="G104" s="2">
        <f>SUM(G105:G111)</f>
        <v>118000</v>
      </c>
      <c r="H104" s="2">
        <f>SUM(H105:H111)</f>
        <v>268000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>
        <v>150000</v>
      </c>
    </row>
    <row r="107" spans="5:8" x14ac:dyDescent="0.25">
      <c r="E107" s="32" t="s">
        <v>90</v>
      </c>
      <c r="F107" s="7">
        <v>118000</v>
      </c>
      <c r="G107" s="8">
        <v>118000</v>
      </c>
      <c r="H107" s="9">
        <v>118000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15542000</v>
      </c>
      <c r="G130" s="15">
        <f>SUM(G46)</f>
        <v>13376000</v>
      </c>
      <c r="H130" s="15">
        <f>SUM(H46)</f>
        <v>13745000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61"/>
  <sheetViews>
    <sheetView showGridLines="0" topLeftCell="A88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60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188321000</v>
      </c>
      <c r="G5" s="2">
        <v>197595000</v>
      </c>
      <c r="H5" s="2">
        <v>201973000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82949000</v>
      </c>
      <c r="G7" s="22">
        <f>SUM(G8:G20)</f>
        <v>39105000</v>
      </c>
      <c r="H7" s="22">
        <f>SUM(H8:H20)</f>
        <v>46368000</v>
      </c>
    </row>
    <row r="8" spans="5:8" ht="13" x14ac:dyDescent="0.3">
      <c r="E8" s="23" t="s">
        <v>11</v>
      </c>
      <c r="F8" s="8">
        <v>26568000</v>
      </c>
      <c r="G8" s="8">
        <v>29122000</v>
      </c>
      <c r="H8" s="8">
        <v>29934000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30139000</v>
      </c>
      <c r="G11" s="8">
        <v>9983000</v>
      </c>
      <c r="H11" s="8">
        <v>13434000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26242000</v>
      </c>
      <c r="G17" s="8"/>
      <c r="H17" s="8">
        <v>3000000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3962000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1900000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2062000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275232000</v>
      </c>
      <c r="G31" s="15">
        <f>+G5+G6+G7+G21</f>
        <v>238800000</v>
      </c>
      <c r="H31" s="15">
        <f>+H5+H6+H7+H21</f>
        <v>250541000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275232000</v>
      </c>
      <c r="G44" s="30">
        <f>+G31+G43</f>
        <v>238800000</v>
      </c>
      <c r="H44" s="30">
        <f>+H31+H43</f>
        <v>250541000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29577000</v>
      </c>
      <c r="G46" s="22">
        <f t="shared" ref="G46:H46" si="0">SUM(G48+G54+G61+G67+G73+G79+G85+G92+G98+G104+G113+G119+G125)</f>
        <v>61692000</v>
      </c>
      <c r="H46" s="22">
        <f t="shared" si="0"/>
        <v>68518000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8989000</v>
      </c>
      <c r="G54" s="2">
        <f>SUM(G55:G59)</f>
        <v>9385000</v>
      </c>
      <c r="H54" s="2">
        <f>SUM(H55:H59)</f>
        <v>9807000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>
        <v>4473000</v>
      </c>
      <c r="G57" s="8">
        <v>4666000</v>
      </c>
      <c r="H57" s="9">
        <v>4876000</v>
      </c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>
        <v>4516000</v>
      </c>
      <c r="G59" s="11">
        <v>4719000</v>
      </c>
      <c r="H59" s="12">
        <v>4931000</v>
      </c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700000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700000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9347000</v>
      </c>
      <c r="G85" s="2">
        <f>SUM(G86:G90)</f>
        <v>42698000</v>
      </c>
      <c r="H85" s="2">
        <f>SUM(H86:H90)</f>
        <v>49158000</v>
      </c>
    </row>
    <row r="86" spans="5:8" ht="25" x14ac:dyDescent="0.25">
      <c r="E86" s="32" t="s">
        <v>83</v>
      </c>
      <c r="F86" s="4">
        <v>140000</v>
      </c>
      <c r="G86" s="5">
        <v>8908000</v>
      </c>
      <c r="H86" s="6">
        <v>8908000</v>
      </c>
    </row>
    <row r="87" spans="5:8" x14ac:dyDescent="0.25">
      <c r="E87" s="32" t="s">
        <v>107</v>
      </c>
      <c r="F87" s="7">
        <v>5957000</v>
      </c>
      <c r="G87" s="8">
        <v>4540000</v>
      </c>
      <c r="H87" s="9">
        <v>20000000</v>
      </c>
    </row>
    <row r="88" spans="5:8" x14ac:dyDescent="0.25">
      <c r="E88" s="3" t="s">
        <v>108</v>
      </c>
      <c r="F88" s="7">
        <v>250000</v>
      </c>
      <c r="G88" s="8">
        <v>250000</v>
      </c>
      <c r="H88" s="9">
        <v>250000</v>
      </c>
    </row>
    <row r="89" spans="5:8" x14ac:dyDescent="0.25">
      <c r="E89" s="3" t="s">
        <v>84</v>
      </c>
      <c r="F89" s="7">
        <v>3000000</v>
      </c>
      <c r="G89" s="8">
        <v>29000000</v>
      </c>
      <c r="H89" s="9">
        <v>20000000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9288000</v>
      </c>
      <c r="G98" s="2">
        <f>SUM(G99:G102)</f>
        <v>9381000</v>
      </c>
      <c r="H98" s="2">
        <f>SUM(H99:H102)</f>
        <v>9475000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9288000</v>
      </c>
      <c r="G100" s="8">
        <v>9381000</v>
      </c>
      <c r="H100" s="9">
        <v>9475000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1253000</v>
      </c>
      <c r="G104" s="2">
        <f>SUM(G105:G111)</f>
        <v>228000</v>
      </c>
      <c r="H104" s="2">
        <f>SUM(H105:H111)</f>
        <v>78000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150000</v>
      </c>
      <c r="G106" s="8">
        <v>150000</v>
      </c>
      <c r="H106" s="9"/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1025000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29577000</v>
      </c>
      <c r="G130" s="15">
        <f>SUM(G46)</f>
        <v>61692000</v>
      </c>
      <c r="H130" s="15">
        <f>SUM(H46)</f>
        <v>68518000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61"/>
  <sheetViews>
    <sheetView showGridLines="0" topLeftCell="A51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43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4987995000</v>
      </c>
      <c r="G5" s="2">
        <v>5278065000</v>
      </c>
      <c r="H5" s="2">
        <v>5352197000</v>
      </c>
    </row>
    <row r="6" spans="5:8" ht="13" x14ac:dyDescent="0.3">
      <c r="E6" s="21" t="s">
        <v>9</v>
      </c>
      <c r="F6" s="2">
        <v>3004725000</v>
      </c>
      <c r="G6" s="2"/>
      <c r="H6" s="2"/>
    </row>
    <row r="7" spans="5:8" ht="14" x14ac:dyDescent="0.3">
      <c r="E7" s="19" t="s">
        <v>10</v>
      </c>
      <c r="F7" s="22">
        <f>SUM(F8:F20)</f>
        <v>5044398000</v>
      </c>
      <c r="G7" s="22">
        <f>SUM(G8:G20)</f>
        <v>3777944000</v>
      </c>
      <c r="H7" s="22">
        <f>SUM(H8:H20)</f>
        <v>3409420000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>
        <v>384137000</v>
      </c>
      <c r="G9" s="8">
        <v>340994000</v>
      </c>
      <c r="H9" s="8">
        <v>281215000</v>
      </c>
    </row>
    <row r="10" spans="5:8" ht="13" x14ac:dyDescent="0.3">
      <c r="E10" s="23" t="s">
        <v>13</v>
      </c>
      <c r="F10" s="24">
        <v>2710507000</v>
      </c>
      <c r="G10" s="24">
        <v>1275498000</v>
      </c>
      <c r="H10" s="24">
        <v>509906000</v>
      </c>
    </row>
    <row r="11" spans="5:8" ht="13" x14ac:dyDescent="0.3">
      <c r="E11" s="23" t="s">
        <v>14</v>
      </c>
      <c r="F11" s="8">
        <v>7000000</v>
      </c>
      <c r="G11" s="8">
        <v>8000000</v>
      </c>
      <c r="H11" s="8">
        <v>8070000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>
        <v>1362645000</v>
      </c>
      <c r="G13" s="24">
        <v>1483164000</v>
      </c>
      <c r="H13" s="24">
        <v>1919109000</v>
      </c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>
        <v>580109000</v>
      </c>
      <c r="G20" s="8">
        <v>670288000</v>
      </c>
      <c r="H20" s="8">
        <v>691120000</v>
      </c>
    </row>
    <row r="21" spans="5:8" ht="14" x14ac:dyDescent="0.3">
      <c r="E21" s="19" t="s">
        <v>24</v>
      </c>
      <c r="F21" s="2">
        <f>SUM(F22:F30)</f>
        <v>47747000</v>
      </c>
      <c r="G21" s="2">
        <f>SUM(G22:G30)</f>
        <v>27300000</v>
      </c>
      <c r="H21" s="2">
        <f>SUM(H22:H30)</f>
        <v>28500000</v>
      </c>
    </row>
    <row r="22" spans="5:8" ht="13" x14ac:dyDescent="0.3">
      <c r="E22" s="23" t="s">
        <v>25</v>
      </c>
      <c r="F22" s="24">
        <v>1200000</v>
      </c>
      <c r="G22" s="24">
        <v>1300000</v>
      </c>
      <c r="H22" s="24">
        <v>1500000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20547000</v>
      </c>
      <c r="G24" s="8"/>
      <c r="H24" s="8"/>
    </row>
    <row r="25" spans="5:8" ht="13" x14ac:dyDescent="0.3">
      <c r="E25" s="23" t="s">
        <v>28</v>
      </c>
      <c r="F25" s="8">
        <v>26000000</v>
      </c>
      <c r="G25" s="8">
        <v>26000000</v>
      </c>
      <c r="H25" s="8">
        <v>27000000</v>
      </c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13084865000</v>
      </c>
      <c r="G31" s="15">
        <f>+G5+G6+G7+G21</f>
        <v>9083309000</v>
      </c>
      <c r="H31" s="15">
        <f>+H5+H6+H7+H21</f>
        <v>8790117000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58906000</v>
      </c>
      <c r="G33" s="2">
        <f>SUM(G34:G40)</f>
        <v>81785000</v>
      </c>
      <c r="H33" s="2">
        <f>SUM(H34:H40)</f>
        <v>75776000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58906000</v>
      </c>
      <c r="G35" s="8">
        <v>81785000</v>
      </c>
      <c r="H35" s="8">
        <v>75776000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58906000</v>
      </c>
      <c r="G43" s="28">
        <f>+G33+G41</f>
        <v>81785000</v>
      </c>
      <c r="H43" s="28">
        <f>+H33+H41</f>
        <v>75776000</v>
      </c>
    </row>
    <row r="44" spans="5:8" ht="14" x14ac:dyDescent="0.3">
      <c r="E44" s="29" t="s">
        <v>42</v>
      </c>
      <c r="F44" s="30">
        <f>+F31+F43</f>
        <v>13143771000</v>
      </c>
      <c r="G44" s="30">
        <f>+G31+G43</f>
        <v>9165094000</v>
      </c>
      <c r="H44" s="30">
        <f>+H31+H43</f>
        <v>8865893000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1433916000</v>
      </c>
      <c r="G46" s="22">
        <f>SUM(G48+G54+G61+G67+G73+G79+G85+G92+G98+G104+G113+G119+G125)</f>
        <v>1476864000</v>
      </c>
      <c r="H46" s="22">
        <f>SUM(H48+H54+H61+H67+H73+H79+H85+H92+H98+H104+H113+H119+H125)</f>
        <v>1506837000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367750000</v>
      </c>
      <c r="G54" s="2">
        <f>SUM(G55:G59)</f>
        <v>383243000</v>
      </c>
      <c r="H54" s="2">
        <f>SUM(H55:H59)</f>
        <v>395141000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>
        <v>2000000</v>
      </c>
      <c r="G56" s="8">
        <v>2131000</v>
      </c>
      <c r="H56" s="9">
        <v>2215000</v>
      </c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>
        <v>365750000</v>
      </c>
      <c r="G58" s="8">
        <v>381112000</v>
      </c>
      <c r="H58" s="9">
        <v>392926000</v>
      </c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36347000</v>
      </c>
      <c r="G61" s="2">
        <f>SUM(G62:G65)</f>
        <v>37621000</v>
      </c>
      <c r="H61" s="2">
        <f>SUM(H62:H65)</f>
        <v>38602000</v>
      </c>
    </row>
    <row r="62" spans="5:8" x14ac:dyDescent="0.25">
      <c r="E62" s="3" t="s">
        <v>97</v>
      </c>
      <c r="F62" s="4">
        <v>36347000</v>
      </c>
      <c r="G62" s="5">
        <v>37621000</v>
      </c>
      <c r="H62" s="6">
        <v>38602000</v>
      </c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635399000</v>
      </c>
      <c r="G67" s="2">
        <f>SUM(G68:G71)</f>
        <v>656854000</v>
      </c>
      <c r="H67" s="2">
        <f>SUM(H68:H71)</f>
        <v>676190000</v>
      </c>
    </row>
    <row r="68" spans="5:8" x14ac:dyDescent="0.25">
      <c r="E68" s="3" t="s">
        <v>80</v>
      </c>
      <c r="F68" s="4">
        <v>345527000</v>
      </c>
      <c r="G68" s="5">
        <v>354822000</v>
      </c>
      <c r="H68" s="6">
        <v>364367000</v>
      </c>
    </row>
    <row r="69" spans="5:8" x14ac:dyDescent="0.25">
      <c r="E69" s="3" t="s">
        <v>81</v>
      </c>
      <c r="F69" s="7">
        <v>6232000</v>
      </c>
      <c r="G69" s="8">
        <v>6400000</v>
      </c>
      <c r="H69" s="9">
        <v>6572000</v>
      </c>
    </row>
    <row r="70" spans="5:8" x14ac:dyDescent="0.25">
      <c r="E70" s="3" t="s">
        <v>99</v>
      </c>
      <c r="F70" s="7">
        <v>283640000</v>
      </c>
      <c r="G70" s="8">
        <v>295632000</v>
      </c>
      <c r="H70" s="9">
        <v>305251000</v>
      </c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10000000</v>
      </c>
      <c r="G73" s="2">
        <f>SUM(G74:G77)</f>
        <v>10000000</v>
      </c>
      <c r="H73" s="2">
        <f>SUM(H74:H77)</f>
        <v>10000000</v>
      </c>
    </row>
    <row r="74" spans="5:8" x14ac:dyDescent="0.25">
      <c r="E74" s="3" t="s">
        <v>101</v>
      </c>
      <c r="F74" s="4">
        <v>10000000</v>
      </c>
      <c r="G74" s="5">
        <v>10000000</v>
      </c>
      <c r="H74" s="6">
        <v>10000000</v>
      </c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315824000</v>
      </c>
      <c r="G85" s="2">
        <f>SUM(G86:G90)</f>
        <v>322400000</v>
      </c>
      <c r="H85" s="2">
        <f>SUM(H86:H90)</f>
        <v>319500000</v>
      </c>
    </row>
    <row r="86" spans="5:8" ht="25" x14ac:dyDescent="0.25">
      <c r="E86" s="32" t="s">
        <v>83</v>
      </c>
      <c r="F86" s="4"/>
      <c r="G86" s="5"/>
      <c r="H86" s="6"/>
    </row>
    <row r="87" spans="5:8" x14ac:dyDescent="0.25">
      <c r="E87" s="32" t="s">
        <v>107</v>
      </c>
      <c r="F87" s="7">
        <v>283529000</v>
      </c>
      <c r="G87" s="8">
        <v>292000000</v>
      </c>
      <c r="H87" s="9">
        <v>292000000</v>
      </c>
    </row>
    <row r="88" spans="5:8" x14ac:dyDescent="0.25">
      <c r="E88" s="3" t="s">
        <v>108</v>
      </c>
      <c r="F88" s="7">
        <v>13425000</v>
      </c>
      <c r="G88" s="8">
        <v>12000000</v>
      </c>
      <c r="H88" s="9">
        <v>12500000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>
        <v>18870000</v>
      </c>
      <c r="G90" s="11">
        <v>18400000</v>
      </c>
      <c r="H90" s="12">
        <v>15000000</v>
      </c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2500000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>
        <v>2500000</v>
      </c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65095000</v>
      </c>
      <c r="G98" s="2">
        <f>SUM(G99:G102)</f>
        <v>65745000</v>
      </c>
      <c r="H98" s="2">
        <f>SUM(H99:H102)</f>
        <v>66403000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58718000</v>
      </c>
      <c r="G100" s="8">
        <v>59305000</v>
      </c>
      <c r="H100" s="9">
        <v>59898000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>
        <v>6377000</v>
      </c>
      <c r="G102" s="11">
        <v>6440000</v>
      </c>
      <c r="H102" s="12">
        <v>6505000</v>
      </c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1001000</v>
      </c>
      <c r="G104" s="2">
        <f>SUM(G105:G111)</f>
        <v>1001000</v>
      </c>
      <c r="H104" s="2">
        <f>SUM(H105:H111)</f>
        <v>1001000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1001000</v>
      </c>
      <c r="G107" s="8">
        <v>1001000</v>
      </c>
      <c r="H107" s="9">
        <v>1001000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1433916000</v>
      </c>
      <c r="G130" s="15">
        <f>SUM(G46)</f>
        <v>1476864000</v>
      </c>
      <c r="H130" s="15">
        <f>SUM(H46)</f>
        <v>1506837000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61"/>
  <sheetViews>
    <sheetView showGridLines="0" topLeftCell="A93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61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48191000</v>
      </c>
      <c r="G5" s="2">
        <v>50611000</v>
      </c>
      <c r="H5" s="2">
        <v>51676000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12585000</v>
      </c>
      <c r="G7" s="22">
        <f>SUM(G8:G20)</f>
        <v>27573000</v>
      </c>
      <c r="H7" s="22">
        <f>SUM(H8:H20)</f>
        <v>27953000</v>
      </c>
    </row>
    <row r="8" spans="5:8" ht="13" x14ac:dyDescent="0.3">
      <c r="E8" s="23" t="s">
        <v>11</v>
      </c>
      <c r="F8" s="8">
        <v>12585000</v>
      </c>
      <c r="G8" s="8">
        <v>13483000</v>
      </c>
      <c r="H8" s="8">
        <v>13769000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2090000</v>
      </c>
      <c r="H11" s="8">
        <v>2184000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>
        <v>12000000</v>
      </c>
      <c r="H17" s="8">
        <v>12000000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3555000</v>
      </c>
      <c r="G21" s="2">
        <f>SUM(G22:G30)</f>
        <v>2000000</v>
      </c>
      <c r="H21" s="2">
        <f>SUM(H22:H30)</f>
        <v>2100000</v>
      </c>
    </row>
    <row r="22" spans="5:8" ht="13" x14ac:dyDescent="0.3">
      <c r="E22" s="23" t="s">
        <v>25</v>
      </c>
      <c r="F22" s="24">
        <v>1900000</v>
      </c>
      <c r="G22" s="24">
        <v>2000000</v>
      </c>
      <c r="H22" s="24">
        <v>2100000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1655000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64331000</v>
      </c>
      <c r="G31" s="15">
        <f>+G5+G6+G7+G21</f>
        <v>80184000</v>
      </c>
      <c r="H31" s="15">
        <f>+H5+H6+H7+H21</f>
        <v>81729000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64331000</v>
      </c>
      <c r="G44" s="30">
        <f>+G31+G43</f>
        <v>80184000</v>
      </c>
      <c r="H44" s="30">
        <f>+H31+H43</f>
        <v>81729000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12576000</v>
      </c>
      <c r="G46" s="22">
        <f t="shared" ref="G46:H46" si="0">SUM(G48+G54+G61+G67+G73+G79+G85+G92+G98+G104+G113+G119+G125)</f>
        <v>9741000</v>
      </c>
      <c r="H46" s="22">
        <f t="shared" si="0"/>
        <v>9783000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2550000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2550000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300000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300000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501000</v>
      </c>
      <c r="G85" s="2">
        <f>SUM(G86:G90)</f>
        <v>424000</v>
      </c>
      <c r="H85" s="2">
        <f>SUM(H86:H90)</f>
        <v>374000</v>
      </c>
    </row>
    <row r="86" spans="5:8" ht="25" x14ac:dyDescent="0.25">
      <c r="E86" s="32" t="s">
        <v>83</v>
      </c>
      <c r="F86" s="4">
        <v>110000</v>
      </c>
      <c r="G86" s="5">
        <v>124000</v>
      </c>
      <c r="H86" s="6">
        <v>124000</v>
      </c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>
        <v>391000</v>
      </c>
      <c r="G88" s="8">
        <v>300000</v>
      </c>
      <c r="H88" s="9">
        <v>250000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9166000</v>
      </c>
      <c r="G98" s="2">
        <f>SUM(G99:G102)</f>
        <v>9258000</v>
      </c>
      <c r="H98" s="2">
        <f>SUM(H99:H102)</f>
        <v>9350000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300000</v>
      </c>
      <c r="G100" s="8">
        <v>303000</v>
      </c>
      <c r="H100" s="9">
        <v>306000</v>
      </c>
    </row>
    <row r="101" spans="5:8" x14ac:dyDescent="0.25">
      <c r="E101" s="32" t="s">
        <v>114</v>
      </c>
      <c r="F101" s="7">
        <v>8866000</v>
      </c>
      <c r="G101" s="8">
        <v>8955000</v>
      </c>
      <c r="H101" s="9">
        <v>9044000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59000</v>
      </c>
      <c r="G104" s="2">
        <f>SUM(G105:G111)</f>
        <v>59000</v>
      </c>
      <c r="H104" s="2">
        <f>SUM(H105:H111)</f>
        <v>59000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59000</v>
      </c>
      <c r="G107" s="8">
        <v>59000</v>
      </c>
      <c r="H107" s="9">
        <v>59000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12576000</v>
      </c>
      <c r="G130" s="15">
        <f>SUM(G46)</f>
        <v>9741000</v>
      </c>
      <c r="H130" s="15">
        <f>SUM(H46)</f>
        <v>9783000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52038000</v>
      </c>
      <c r="G5" s="2">
        <v>54694000</v>
      </c>
      <c r="H5" s="2">
        <v>55805000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25228000</v>
      </c>
      <c r="G7" s="22">
        <f>SUM(G8:G20)</f>
        <v>21898000</v>
      </c>
      <c r="H7" s="22">
        <f>SUM(H8:H20)</f>
        <v>24942000</v>
      </c>
    </row>
    <row r="8" spans="5:8" ht="13" x14ac:dyDescent="0.3">
      <c r="E8" s="23" t="s">
        <v>11</v>
      </c>
      <c r="F8" s="8">
        <v>13728000</v>
      </c>
      <c r="G8" s="8">
        <v>14762000</v>
      </c>
      <c r="H8" s="8">
        <v>15090000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4500000</v>
      </c>
      <c r="G11" s="8">
        <v>7136000</v>
      </c>
      <c r="H11" s="8">
        <v>6278000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7000000</v>
      </c>
      <c r="G17" s="8"/>
      <c r="H17" s="8">
        <v>3574000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3456000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1456000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80722000</v>
      </c>
      <c r="G31" s="15">
        <f>+G5+G6+G7+G21</f>
        <v>78692000</v>
      </c>
      <c r="H31" s="15">
        <f>+H5+H6+H7+H21</f>
        <v>82947000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80722000</v>
      </c>
      <c r="G44" s="30">
        <f>+G31+G43</f>
        <v>78692000</v>
      </c>
      <c r="H44" s="30">
        <f>+H31+H43</f>
        <v>82947000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19999000</v>
      </c>
      <c r="G46" s="22">
        <f t="shared" ref="G46:H46" si="0">SUM(G48+G54+G61+G67+G73+G79+G85+G92+G98+G104+G113+G119+G125)</f>
        <v>21976000</v>
      </c>
      <c r="H46" s="22">
        <f t="shared" si="0"/>
        <v>36433000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1000000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1000000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9152000</v>
      </c>
      <c r="G85" s="2">
        <f>SUM(G86:G90)</f>
        <v>14817000</v>
      </c>
      <c r="H85" s="2">
        <f>SUM(H86:H90)</f>
        <v>29506000</v>
      </c>
    </row>
    <row r="86" spans="5:8" ht="25" x14ac:dyDescent="0.25">
      <c r="E86" s="32" t="s">
        <v>83</v>
      </c>
      <c r="F86" s="4">
        <v>2796000</v>
      </c>
      <c r="G86" s="5">
        <v>56000</v>
      </c>
      <c r="H86" s="6">
        <v>56000</v>
      </c>
    </row>
    <row r="87" spans="5:8" x14ac:dyDescent="0.25">
      <c r="E87" s="32" t="s">
        <v>107</v>
      </c>
      <c r="F87" s="7">
        <v>3451000</v>
      </c>
      <c r="G87" s="8">
        <v>14611000</v>
      </c>
      <c r="H87" s="9">
        <v>29300000</v>
      </c>
    </row>
    <row r="88" spans="5:8" x14ac:dyDescent="0.25">
      <c r="E88" s="3" t="s">
        <v>108</v>
      </c>
      <c r="F88" s="7"/>
      <c r="G88" s="8">
        <v>150000</v>
      </c>
      <c r="H88" s="9">
        <v>150000</v>
      </c>
    </row>
    <row r="89" spans="5:8" x14ac:dyDescent="0.25">
      <c r="E89" s="3" t="s">
        <v>84</v>
      </c>
      <c r="F89" s="7">
        <v>2905000</v>
      </c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7447000</v>
      </c>
      <c r="G98" s="2">
        <f>SUM(G99:G102)</f>
        <v>6859000</v>
      </c>
      <c r="H98" s="2">
        <f>SUM(H99:H102)</f>
        <v>6927000</v>
      </c>
    </row>
    <row r="99" spans="5:8" x14ac:dyDescent="0.25">
      <c r="E99" s="32" t="s">
        <v>112</v>
      </c>
      <c r="F99" s="4">
        <v>656000</v>
      </c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>
        <v>6791000</v>
      </c>
      <c r="G101" s="8">
        <v>6859000</v>
      </c>
      <c r="H101" s="9">
        <v>6927000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2400000</v>
      </c>
      <c r="G104" s="2">
        <f>SUM(G105:G111)</f>
        <v>300000</v>
      </c>
      <c r="H104" s="2">
        <f>SUM(H105:H111)</f>
        <v>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>
        <v>300000</v>
      </c>
      <c r="H106" s="9"/>
    </row>
    <row r="107" spans="5:8" x14ac:dyDescent="0.25">
      <c r="E107" s="32" t="s">
        <v>90</v>
      </c>
      <c r="F107" s="7"/>
      <c r="G107" s="8"/>
      <c r="H107" s="9"/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2400000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19999000</v>
      </c>
      <c r="G130" s="15">
        <f>SUM(G46)</f>
        <v>21976000</v>
      </c>
      <c r="H130" s="15">
        <f>SUM(H46)</f>
        <v>36433000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63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40072000</v>
      </c>
      <c r="G5" s="2">
        <v>41370000</v>
      </c>
      <c r="H5" s="2">
        <v>42931000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19632000</v>
      </c>
      <c r="G7" s="22">
        <f>SUM(G8:G20)</f>
        <v>27177000</v>
      </c>
      <c r="H7" s="22">
        <f>SUM(H8:H20)</f>
        <v>61832000</v>
      </c>
    </row>
    <row r="8" spans="5:8" ht="13" x14ac:dyDescent="0.3">
      <c r="E8" s="23" t="s">
        <v>11</v>
      </c>
      <c r="F8" s="8">
        <v>11632000</v>
      </c>
      <c r="G8" s="8">
        <v>12417000</v>
      </c>
      <c r="H8" s="8">
        <v>12667000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760000</v>
      </c>
      <c r="H11" s="8">
        <v>765000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8000000</v>
      </c>
      <c r="G17" s="8">
        <v>14000000</v>
      </c>
      <c r="H17" s="8">
        <v>48400000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4243000</v>
      </c>
      <c r="G21" s="2">
        <f>SUM(G22:G30)</f>
        <v>3000000</v>
      </c>
      <c r="H21" s="2">
        <f>SUM(H22:H30)</f>
        <v>3100000</v>
      </c>
    </row>
    <row r="22" spans="5:8" ht="13" x14ac:dyDescent="0.3">
      <c r="E22" s="23" t="s">
        <v>25</v>
      </c>
      <c r="F22" s="24">
        <v>2900000</v>
      </c>
      <c r="G22" s="24">
        <v>3000000</v>
      </c>
      <c r="H22" s="24">
        <v>3100000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1343000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63947000</v>
      </c>
      <c r="G31" s="15">
        <f>+G5+G6+G7+G21</f>
        <v>71547000</v>
      </c>
      <c r="H31" s="15">
        <f>+H5+H6+H7+H21</f>
        <v>107863000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63947000</v>
      </c>
      <c r="G44" s="30">
        <f>+G31+G43</f>
        <v>71547000</v>
      </c>
      <c r="H44" s="30">
        <f>+H31+H43</f>
        <v>107863000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9181000</v>
      </c>
      <c r="G46" s="22">
        <f t="shared" ref="G46:H46" si="0">SUM(G48+G54+G61+G67+G73+G79+G85+G92+G98+G104+G113+G119+G125)</f>
        <v>4481000</v>
      </c>
      <c r="H46" s="22">
        <f t="shared" si="0"/>
        <v>4620000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0</v>
      </c>
      <c r="G85" s="2">
        <f>SUM(G86:G90)</f>
        <v>362000</v>
      </c>
      <c r="H85" s="2">
        <f>SUM(H86:H90)</f>
        <v>462000</v>
      </c>
    </row>
    <row r="86" spans="5:8" ht="25" x14ac:dyDescent="0.25">
      <c r="E86" s="32" t="s">
        <v>83</v>
      </c>
      <c r="F86" s="4"/>
      <c r="G86" s="5">
        <v>62000</v>
      </c>
      <c r="H86" s="6">
        <v>62000</v>
      </c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>
        <v>300000</v>
      </c>
      <c r="H88" s="9">
        <v>400000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3813000</v>
      </c>
      <c r="G98" s="2">
        <f>SUM(G99:G102)</f>
        <v>3851000</v>
      </c>
      <c r="H98" s="2">
        <f>SUM(H99:H102)</f>
        <v>3890000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>
        <v>3813000</v>
      </c>
      <c r="G101" s="8">
        <v>3851000</v>
      </c>
      <c r="H101" s="9">
        <v>3890000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5368000</v>
      </c>
      <c r="G104" s="2">
        <f>SUM(G105:G111)</f>
        <v>268000</v>
      </c>
      <c r="H104" s="2">
        <f>SUM(H105:H111)</f>
        <v>268000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>
        <v>150000</v>
      </c>
      <c r="H106" s="9">
        <v>150000</v>
      </c>
    </row>
    <row r="107" spans="5:8" x14ac:dyDescent="0.25">
      <c r="E107" s="32" t="s">
        <v>90</v>
      </c>
      <c r="F107" s="7">
        <v>118000</v>
      </c>
      <c r="G107" s="8">
        <v>118000</v>
      </c>
      <c r="H107" s="9">
        <v>118000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5000000</v>
      </c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9181000</v>
      </c>
      <c r="G130" s="15">
        <f>SUM(G46)</f>
        <v>4481000</v>
      </c>
      <c r="H130" s="15">
        <f>SUM(H46)</f>
        <v>4620000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64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71102000</v>
      </c>
      <c r="G5" s="2">
        <v>74840000</v>
      </c>
      <c r="H5" s="2">
        <v>76253000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25275000</v>
      </c>
      <c r="G7" s="22">
        <f>SUM(G8:G20)</f>
        <v>24391000</v>
      </c>
      <c r="H7" s="22">
        <f>SUM(H8:H20)</f>
        <v>24946000</v>
      </c>
    </row>
    <row r="8" spans="5:8" ht="13" x14ac:dyDescent="0.3">
      <c r="E8" s="23" t="s">
        <v>11</v>
      </c>
      <c r="F8" s="8">
        <v>25275000</v>
      </c>
      <c r="G8" s="8">
        <v>17255000</v>
      </c>
      <c r="H8" s="8">
        <v>17668000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7136000</v>
      </c>
      <c r="H11" s="8">
        <v>7278000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3278000</v>
      </c>
      <c r="G21" s="2">
        <f>SUM(G22:G30)</f>
        <v>2000000</v>
      </c>
      <c r="H21" s="2">
        <f>SUM(H22:H30)</f>
        <v>2100000</v>
      </c>
    </row>
    <row r="22" spans="5:8" ht="13" x14ac:dyDescent="0.3">
      <c r="E22" s="23" t="s">
        <v>25</v>
      </c>
      <c r="F22" s="24">
        <v>1900000</v>
      </c>
      <c r="G22" s="24">
        <v>2000000</v>
      </c>
      <c r="H22" s="24">
        <v>2100000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1378000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99655000</v>
      </c>
      <c r="G31" s="15">
        <f>+G5+G6+G7+G21</f>
        <v>101231000</v>
      </c>
      <c r="H31" s="15">
        <f>+H5+H6+H7+H21</f>
        <v>103299000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374000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374000</v>
      </c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374000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100029000</v>
      </c>
      <c r="G44" s="30">
        <f>+G31+G43</f>
        <v>101231000</v>
      </c>
      <c r="H44" s="30">
        <f>+H31+H43</f>
        <v>103299000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65825000</v>
      </c>
      <c r="G46" s="22">
        <f t="shared" ref="G46:H46" si="0">SUM(G48+G54+G61+G67+G73+G79+G85+G92+G98+G104+G113+G119+G125)</f>
        <v>24563000</v>
      </c>
      <c r="H46" s="22">
        <f t="shared" si="0"/>
        <v>58432000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350000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350000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200000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200000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52730000</v>
      </c>
      <c r="G85" s="2">
        <f>SUM(G86:G90)</f>
        <v>12145000</v>
      </c>
      <c r="H85" s="2">
        <f>SUM(H86:H90)</f>
        <v>45890000</v>
      </c>
    </row>
    <row r="86" spans="5:8" ht="25" x14ac:dyDescent="0.25">
      <c r="E86" s="32" t="s">
        <v>83</v>
      </c>
      <c r="F86" s="4">
        <v>17740000</v>
      </c>
      <c r="G86" s="5">
        <v>8957000</v>
      </c>
      <c r="H86" s="6">
        <v>157000</v>
      </c>
    </row>
    <row r="87" spans="5:8" x14ac:dyDescent="0.25">
      <c r="E87" s="32" t="s">
        <v>107</v>
      </c>
      <c r="F87" s="7">
        <v>34682000</v>
      </c>
      <c r="G87" s="8">
        <v>2888000</v>
      </c>
      <c r="H87" s="9">
        <v>33333000</v>
      </c>
    </row>
    <row r="88" spans="5:8" x14ac:dyDescent="0.25">
      <c r="E88" s="3" t="s">
        <v>108</v>
      </c>
      <c r="F88" s="7">
        <v>308000</v>
      </c>
      <c r="G88" s="8">
        <v>300000</v>
      </c>
      <c r="H88" s="9">
        <v>400000</v>
      </c>
    </row>
    <row r="89" spans="5:8" x14ac:dyDescent="0.25">
      <c r="E89" s="3" t="s">
        <v>84</v>
      </c>
      <c r="F89" s="7"/>
      <c r="G89" s="8"/>
      <c r="H89" s="9">
        <v>12000000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12274000</v>
      </c>
      <c r="G98" s="2">
        <f>SUM(G99:G102)</f>
        <v>12397000</v>
      </c>
      <c r="H98" s="2">
        <f>SUM(H99:H102)</f>
        <v>12521000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4684000</v>
      </c>
      <c r="G100" s="8">
        <v>4731000</v>
      </c>
      <c r="H100" s="9">
        <v>4778000</v>
      </c>
    </row>
    <row r="101" spans="5:8" x14ac:dyDescent="0.25">
      <c r="E101" s="32" t="s">
        <v>114</v>
      </c>
      <c r="F101" s="7">
        <v>7590000</v>
      </c>
      <c r="G101" s="8">
        <v>7666000</v>
      </c>
      <c r="H101" s="9">
        <v>7743000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271000</v>
      </c>
      <c r="G104" s="2">
        <f>SUM(G105:G111)</f>
        <v>21000</v>
      </c>
      <c r="H104" s="2">
        <f>SUM(H105:H111)</f>
        <v>21000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21000</v>
      </c>
      <c r="G107" s="8">
        <v>21000</v>
      </c>
      <c r="H107" s="9">
        <v>21000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65825000</v>
      </c>
      <c r="G130" s="15">
        <f>SUM(G46)</f>
        <v>24563000</v>
      </c>
      <c r="H130" s="15">
        <f>SUM(H46)</f>
        <v>58432000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E1:H261"/>
  <sheetViews>
    <sheetView showGridLines="0" topLeftCell="A84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65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156156000</v>
      </c>
      <c r="G5" s="2">
        <v>163995000</v>
      </c>
      <c r="H5" s="2">
        <v>167474000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49357000</v>
      </c>
      <c r="G7" s="22">
        <f>SUM(G8:G20)</f>
        <v>37169000</v>
      </c>
      <c r="H7" s="22">
        <f>SUM(H8:H20)</f>
        <v>38312000</v>
      </c>
    </row>
    <row r="8" spans="5:8" ht="13" x14ac:dyDescent="0.3">
      <c r="E8" s="23" t="s">
        <v>11</v>
      </c>
      <c r="F8" s="8">
        <v>38407000</v>
      </c>
      <c r="G8" s="8">
        <v>31943000</v>
      </c>
      <c r="H8" s="8">
        <v>32850000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10950000</v>
      </c>
      <c r="G11" s="8">
        <v>5226000</v>
      </c>
      <c r="H11" s="8">
        <v>5462000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5111000</v>
      </c>
      <c r="G21" s="2">
        <f>SUM(G22:G30)</f>
        <v>2000000</v>
      </c>
      <c r="H21" s="2">
        <f>SUM(H22:H30)</f>
        <v>2100000</v>
      </c>
    </row>
    <row r="22" spans="5:8" ht="13" x14ac:dyDescent="0.3">
      <c r="E22" s="23" t="s">
        <v>25</v>
      </c>
      <c r="F22" s="24">
        <v>1900000</v>
      </c>
      <c r="G22" s="24">
        <v>2000000</v>
      </c>
      <c r="H22" s="24">
        <v>2100000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3211000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210624000</v>
      </c>
      <c r="G31" s="15">
        <f>+G5+G6+G7+G21</f>
        <v>203164000</v>
      </c>
      <c r="H31" s="15">
        <f>+H5+H6+H7+H21</f>
        <v>207886000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210624000</v>
      </c>
      <c r="G44" s="30">
        <f>+G31+G43</f>
        <v>203164000</v>
      </c>
      <c r="H44" s="30">
        <f>+H31+H43</f>
        <v>207886000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39567000</v>
      </c>
      <c r="G46" s="22">
        <f t="shared" ref="G46:H46" si="0">SUM(G48+G54+G61+G67+G73+G79+G85+G92+G98+G104+G113+G119+G125)</f>
        <v>35288000</v>
      </c>
      <c r="H46" s="22">
        <f t="shared" si="0"/>
        <v>47947000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4220000</v>
      </c>
      <c r="G54" s="2">
        <f>SUM(G55:G59)</f>
        <v>4410000</v>
      </c>
      <c r="H54" s="2">
        <f>SUM(H55:H59)</f>
        <v>4607000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>
        <v>4220000</v>
      </c>
      <c r="G57" s="8">
        <v>4410000</v>
      </c>
      <c r="H57" s="9">
        <v>4607000</v>
      </c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1000000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1000000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22406000</v>
      </c>
      <c r="G85" s="2">
        <f>SUM(G86:G90)</f>
        <v>19374000</v>
      </c>
      <c r="H85" s="2">
        <f>SUM(H86:H90)</f>
        <v>31723000</v>
      </c>
    </row>
    <row r="86" spans="5:8" ht="25" x14ac:dyDescent="0.25">
      <c r="E86" s="32" t="s">
        <v>83</v>
      </c>
      <c r="F86" s="4"/>
      <c r="G86" s="5">
        <v>68000</v>
      </c>
      <c r="H86" s="6">
        <v>68000</v>
      </c>
    </row>
    <row r="87" spans="5:8" x14ac:dyDescent="0.25">
      <c r="E87" s="32" t="s">
        <v>107</v>
      </c>
      <c r="F87" s="7">
        <v>20282000</v>
      </c>
      <c r="G87" s="8">
        <v>6665000</v>
      </c>
      <c r="H87" s="9">
        <v>21924000</v>
      </c>
    </row>
    <row r="88" spans="5:8" x14ac:dyDescent="0.25">
      <c r="E88" s="3" t="s">
        <v>108</v>
      </c>
      <c r="F88" s="7">
        <v>1124000</v>
      </c>
      <c r="G88" s="8">
        <v>800000</v>
      </c>
      <c r="H88" s="9">
        <v>900000</v>
      </c>
    </row>
    <row r="89" spans="5:8" x14ac:dyDescent="0.25">
      <c r="E89" s="3" t="s">
        <v>84</v>
      </c>
      <c r="F89" s="7">
        <v>1000000</v>
      </c>
      <c r="G89" s="8">
        <v>11841000</v>
      </c>
      <c r="H89" s="9">
        <v>8831000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400000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>
        <v>400000</v>
      </c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11463000</v>
      </c>
      <c r="G98" s="2">
        <f>SUM(G99:G102)</f>
        <v>11276000</v>
      </c>
      <c r="H98" s="2">
        <f>SUM(H99:H102)</f>
        <v>11389000</v>
      </c>
    </row>
    <row r="99" spans="5:8" x14ac:dyDescent="0.25">
      <c r="E99" s="32" t="s">
        <v>112</v>
      </c>
      <c r="F99" s="4">
        <v>298000</v>
      </c>
      <c r="G99" s="5"/>
      <c r="H99" s="6"/>
    </row>
    <row r="100" spans="5:8" x14ac:dyDescent="0.25">
      <c r="E100" s="3" t="s">
        <v>113</v>
      </c>
      <c r="F100" s="7">
        <v>11165000</v>
      </c>
      <c r="G100" s="8">
        <v>11276000</v>
      </c>
      <c r="H100" s="9">
        <v>11389000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78000</v>
      </c>
      <c r="G104" s="2">
        <f>SUM(G105:G111)</f>
        <v>228000</v>
      </c>
      <c r="H104" s="2">
        <f>SUM(H105:H111)</f>
        <v>228000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>
        <v>150000</v>
      </c>
      <c r="H106" s="9">
        <v>150000</v>
      </c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39567000</v>
      </c>
      <c r="G130" s="15">
        <f>SUM(G46)</f>
        <v>35288000</v>
      </c>
      <c r="H130" s="15">
        <f>SUM(H46)</f>
        <v>47947000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66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263324000</v>
      </c>
      <c r="G5" s="2">
        <v>278637000</v>
      </c>
      <c r="H5" s="2">
        <v>282551000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267883000</v>
      </c>
      <c r="G7" s="22">
        <f>SUM(G8:G20)</f>
        <v>236077000</v>
      </c>
      <c r="H7" s="22">
        <f>SUM(H8:H20)</f>
        <v>240644000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>
        <v>184884000</v>
      </c>
      <c r="G10" s="24">
        <v>177668000</v>
      </c>
      <c r="H10" s="24">
        <v>180361000</v>
      </c>
    </row>
    <row r="11" spans="5:8" ht="13" x14ac:dyDescent="0.3">
      <c r="E11" s="23" t="s">
        <v>14</v>
      </c>
      <c r="F11" s="8">
        <v>4018000</v>
      </c>
      <c r="G11" s="8">
        <v>4181000</v>
      </c>
      <c r="H11" s="8">
        <v>4370000</v>
      </c>
    </row>
    <row r="12" spans="5:8" ht="13" x14ac:dyDescent="0.3">
      <c r="E12" s="23" t="s">
        <v>15</v>
      </c>
      <c r="F12" s="8">
        <v>5430000</v>
      </c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73551000</v>
      </c>
      <c r="G19" s="8">
        <v>54228000</v>
      </c>
      <c r="H19" s="8">
        <v>55913000</v>
      </c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10312000</v>
      </c>
      <c r="G21" s="2">
        <f>SUM(G22:G30)</f>
        <v>8100000</v>
      </c>
      <c r="H21" s="2">
        <f>SUM(H22:H30)</f>
        <v>8438000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2312000</v>
      </c>
      <c r="G24" s="8"/>
      <c r="H24" s="8"/>
    </row>
    <row r="25" spans="5:8" ht="13" x14ac:dyDescent="0.3">
      <c r="E25" s="23" t="s">
        <v>28</v>
      </c>
      <c r="F25" s="8">
        <v>6000000</v>
      </c>
      <c r="G25" s="8">
        <v>6000000</v>
      </c>
      <c r="H25" s="8">
        <v>6238000</v>
      </c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541519000</v>
      </c>
      <c r="G31" s="15">
        <f>+G5+G6+G7+G21</f>
        <v>522814000</v>
      </c>
      <c r="H31" s="15">
        <f>+H5+H6+H7+H21</f>
        <v>531633000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541519000</v>
      </c>
      <c r="G44" s="30">
        <f>+G31+G43</f>
        <v>522814000</v>
      </c>
      <c r="H44" s="30">
        <f>+H31+H43</f>
        <v>531633000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319377000</v>
      </c>
      <c r="G46" s="22">
        <f t="shared" ref="G46:H46" si="0">SUM(G48+G54+G61+G67+G73+G79+G85+G92+G98+G104+G113+G119+G125)</f>
        <v>279199000</v>
      </c>
      <c r="H46" s="22">
        <f t="shared" si="0"/>
        <v>280883000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270015000</v>
      </c>
      <c r="G73" s="2">
        <f>SUM(G74:G77)</f>
        <v>248636000</v>
      </c>
      <c r="H73" s="2">
        <f>SUM(H74:H77)</f>
        <v>257811000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>
        <v>269359000</v>
      </c>
      <c r="G75" s="8">
        <v>247950000</v>
      </c>
      <c r="H75" s="9">
        <v>257094000</v>
      </c>
    </row>
    <row r="76" spans="5:8" x14ac:dyDescent="0.25">
      <c r="E76" s="3" t="s">
        <v>103</v>
      </c>
      <c r="F76" s="7">
        <v>656000</v>
      </c>
      <c r="G76" s="8">
        <v>686000</v>
      </c>
      <c r="H76" s="9">
        <v>717000</v>
      </c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700000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700000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34689000</v>
      </c>
      <c r="G85" s="2">
        <f>SUM(G86:G90)</f>
        <v>17690000</v>
      </c>
      <c r="H85" s="2">
        <f>SUM(H86:H90)</f>
        <v>10070000</v>
      </c>
    </row>
    <row r="86" spans="5:8" ht="25" x14ac:dyDescent="0.25">
      <c r="E86" s="32" t="s">
        <v>83</v>
      </c>
      <c r="F86" s="4">
        <v>560000</v>
      </c>
      <c r="G86" s="5">
        <v>630000</v>
      </c>
      <c r="H86" s="6">
        <v>9320000</v>
      </c>
    </row>
    <row r="87" spans="5:8" x14ac:dyDescent="0.25">
      <c r="E87" s="32" t="s">
        <v>107</v>
      </c>
      <c r="F87" s="7">
        <v>23097000</v>
      </c>
      <c r="G87" s="8">
        <v>16360000</v>
      </c>
      <c r="H87" s="9"/>
    </row>
    <row r="88" spans="5:8" x14ac:dyDescent="0.25">
      <c r="E88" s="3" t="s">
        <v>108</v>
      </c>
      <c r="F88" s="7">
        <v>723000</v>
      </c>
      <c r="G88" s="8">
        <v>700000</v>
      </c>
      <c r="H88" s="9">
        <v>750000</v>
      </c>
    </row>
    <row r="89" spans="5:8" x14ac:dyDescent="0.25">
      <c r="E89" s="3" t="s">
        <v>84</v>
      </c>
      <c r="F89" s="7">
        <v>10309000</v>
      </c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12650000</v>
      </c>
      <c r="G98" s="2">
        <f>SUM(G99:G102)</f>
        <v>12775000</v>
      </c>
      <c r="H98" s="2">
        <f>SUM(H99:H102)</f>
        <v>12904000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12650000</v>
      </c>
      <c r="G100" s="8">
        <v>12775000</v>
      </c>
      <c r="H100" s="9">
        <v>12904000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1323000</v>
      </c>
      <c r="G104" s="2">
        <f>SUM(G105:G111)</f>
        <v>98000</v>
      </c>
      <c r="H104" s="2">
        <f>SUM(H105:H111)</f>
        <v>98000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200000</v>
      </c>
      <c r="G106" s="8"/>
      <c r="H106" s="9"/>
    </row>
    <row r="107" spans="5:8" x14ac:dyDescent="0.25">
      <c r="E107" s="32" t="s">
        <v>90</v>
      </c>
      <c r="F107" s="7">
        <v>98000</v>
      </c>
      <c r="G107" s="8">
        <v>98000</v>
      </c>
      <c r="H107" s="9">
        <v>98000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1025000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319377000</v>
      </c>
      <c r="G130" s="15">
        <f>SUM(G46)</f>
        <v>279199000</v>
      </c>
      <c r="H130" s="15">
        <f>SUM(H46)</f>
        <v>280883000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67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112882000</v>
      </c>
      <c r="G5" s="2">
        <v>117763000</v>
      </c>
      <c r="H5" s="2">
        <v>121026000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31551000</v>
      </c>
      <c r="G7" s="22">
        <f>SUM(G8:G20)</f>
        <v>37753000</v>
      </c>
      <c r="H7" s="22">
        <f>SUM(H8:H20)</f>
        <v>37781000</v>
      </c>
    </row>
    <row r="8" spans="5:8" ht="13" x14ac:dyDescent="0.3">
      <c r="E8" s="23" t="s">
        <v>11</v>
      </c>
      <c r="F8" s="8">
        <v>26035000</v>
      </c>
      <c r="G8" s="8">
        <v>28527000</v>
      </c>
      <c r="H8" s="8">
        <v>29319000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5516000</v>
      </c>
      <c r="G11" s="8">
        <v>9226000</v>
      </c>
      <c r="H11" s="8">
        <v>8462000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4674000</v>
      </c>
      <c r="G21" s="2">
        <f>SUM(G22:G30)</f>
        <v>2900000</v>
      </c>
      <c r="H21" s="2">
        <f>SUM(H22:H30)</f>
        <v>3000000</v>
      </c>
    </row>
    <row r="22" spans="5:8" ht="13" x14ac:dyDescent="0.3">
      <c r="E22" s="23" t="s">
        <v>25</v>
      </c>
      <c r="F22" s="24">
        <v>2800000</v>
      </c>
      <c r="G22" s="24">
        <v>2900000</v>
      </c>
      <c r="H22" s="24">
        <v>3000000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1874000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149107000</v>
      </c>
      <c r="G31" s="15">
        <f>+G5+G6+G7+G21</f>
        <v>158416000</v>
      </c>
      <c r="H31" s="15">
        <f>+H5+H6+H7+H21</f>
        <v>161807000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217000</v>
      </c>
      <c r="G33" s="2">
        <f>SUM(G34:G40)</f>
        <v>65000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217000</v>
      </c>
      <c r="G35" s="8">
        <v>65000</v>
      </c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217000</v>
      </c>
      <c r="G43" s="28">
        <f>+G33+G41</f>
        <v>65000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149324000</v>
      </c>
      <c r="G44" s="30">
        <f>+G31+G43</f>
        <v>158481000</v>
      </c>
      <c r="H44" s="30">
        <f>+H31+H43</f>
        <v>161807000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17158000</v>
      </c>
      <c r="G46" s="22">
        <f t="shared" ref="G46:H46" si="0">SUM(G48+G54+G61+G67+G73+G79+G85+G92+G98+G104+G113+G119+G125)</f>
        <v>19355000</v>
      </c>
      <c r="H46" s="22">
        <f t="shared" si="0"/>
        <v>49491000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1000000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1000000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7057000</v>
      </c>
      <c r="G85" s="2">
        <f>SUM(G86:G90)</f>
        <v>10719000</v>
      </c>
      <c r="H85" s="2">
        <f>SUM(H86:H90)</f>
        <v>40769000</v>
      </c>
    </row>
    <row r="86" spans="5:8" ht="25" x14ac:dyDescent="0.25">
      <c r="E86" s="32" t="s">
        <v>83</v>
      </c>
      <c r="F86" s="4">
        <v>150000</v>
      </c>
      <c r="G86" s="5">
        <v>169000</v>
      </c>
      <c r="H86" s="6">
        <v>169000</v>
      </c>
    </row>
    <row r="87" spans="5:8" x14ac:dyDescent="0.25">
      <c r="E87" s="32" t="s">
        <v>107</v>
      </c>
      <c r="F87" s="7">
        <v>5440000</v>
      </c>
      <c r="G87" s="8">
        <v>5000000</v>
      </c>
      <c r="H87" s="9">
        <v>20000000</v>
      </c>
    </row>
    <row r="88" spans="5:8" x14ac:dyDescent="0.25">
      <c r="E88" s="3" t="s">
        <v>108</v>
      </c>
      <c r="F88" s="7">
        <v>645000</v>
      </c>
      <c r="G88" s="8">
        <v>550000</v>
      </c>
      <c r="H88" s="9">
        <v>600000</v>
      </c>
    </row>
    <row r="89" spans="5:8" x14ac:dyDescent="0.25">
      <c r="E89" s="3" t="s">
        <v>84</v>
      </c>
      <c r="F89" s="7">
        <v>822000</v>
      </c>
      <c r="G89" s="8">
        <v>5000000</v>
      </c>
      <c r="H89" s="9">
        <v>20000000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8492000</v>
      </c>
      <c r="G98" s="2">
        <f>SUM(G99:G102)</f>
        <v>8577000</v>
      </c>
      <c r="H98" s="2">
        <f>SUM(H99:H102)</f>
        <v>8663000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8492000</v>
      </c>
      <c r="G100" s="8">
        <v>8577000</v>
      </c>
      <c r="H100" s="9">
        <v>8663000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609000</v>
      </c>
      <c r="G104" s="2">
        <f>SUM(G105:G111)</f>
        <v>59000</v>
      </c>
      <c r="H104" s="2">
        <f>SUM(H105:H111)</f>
        <v>59000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300000</v>
      </c>
      <c r="G106" s="8"/>
      <c r="H106" s="9"/>
    </row>
    <row r="107" spans="5:8" x14ac:dyDescent="0.25">
      <c r="E107" s="32" t="s">
        <v>90</v>
      </c>
      <c r="F107" s="7">
        <v>59000</v>
      </c>
      <c r="G107" s="8">
        <v>59000</v>
      </c>
      <c r="H107" s="9">
        <v>59000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17158000</v>
      </c>
      <c r="G130" s="15">
        <f>SUM(G46)</f>
        <v>19355000</v>
      </c>
      <c r="H130" s="15">
        <f>SUM(H46)</f>
        <v>49491000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E1:H261"/>
  <sheetViews>
    <sheetView showGridLines="0" topLeftCell="A95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68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166927000</v>
      </c>
      <c r="G5" s="2">
        <v>173234000</v>
      </c>
      <c r="H5" s="2">
        <v>178958000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40305000</v>
      </c>
      <c r="G7" s="22">
        <f>SUM(G8:G20)</f>
        <v>41541000</v>
      </c>
      <c r="H7" s="22">
        <f>SUM(H8:H20)</f>
        <v>41038000</v>
      </c>
    </row>
    <row r="8" spans="5:8" ht="13" x14ac:dyDescent="0.3">
      <c r="E8" s="23" t="s">
        <v>11</v>
      </c>
      <c r="F8" s="8">
        <v>33375000</v>
      </c>
      <c r="G8" s="8">
        <v>26315000</v>
      </c>
      <c r="H8" s="8">
        <v>27033000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6930000</v>
      </c>
      <c r="G11" s="8">
        <v>5226000</v>
      </c>
      <c r="H11" s="8">
        <v>5421000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>
        <v>10000000</v>
      </c>
      <c r="H17" s="8">
        <v>8584000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3469000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1469000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210701000</v>
      </c>
      <c r="G31" s="15">
        <f>+G5+G6+G7+G21</f>
        <v>216875000</v>
      </c>
      <c r="H31" s="15">
        <f>+H5+H6+H7+H21</f>
        <v>222196000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1498000</v>
      </c>
      <c r="G33" s="2">
        <f>SUM(G34:G40)</f>
        <v>8402000</v>
      </c>
      <c r="H33" s="2">
        <f>SUM(H34:H40)</f>
        <v>9620000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1498000</v>
      </c>
      <c r="G35" s="8">
        <v>8402000</v>
      </c>
      <c r="H35" s="8">
        <v>9620000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1498000</v>
      </c>
      <c r="G43" s="28">
        <f>+G33+G41</f>
        <v>8402000</v>
      </c>
      <c r="H43" s="28">
        <f>+H33+H41</f>
        <v>9620000</v>
      </c>
    </row>
    <row r="44" spans="5:8" ht="14" x14ac:dyDescent="0.3">
      <c r="E44" s="29" t="s">
        <v>42</v>
      </c>
      <c r="F44" s="30">
        <f>+F31+F43</f>
        <v>212199000</v>
      </c>
      <c r="G44" s="30">
        <f>+G31+G43</f>
        <v>225277000</v>
      </c>
      <c r="H44" s="30">
        <f>+H31+H43</f>
        <v>231816000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74294000</v>
      </c>
      <c r="G46" s="22">
        <f t="shared" ref="G46:H46" si="0">SUM(G48+G54+G61+G67+G73+G79+G85+G92+G98+G104+G113+G119+G125)</f>
        <v>62203000</v>
      </c>
      <c r="H46" s="22">
        <f t="shared" si="0"/>
        <v>61618000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57940000</v>
      </c>
      <c r="G85" s="2">
        <f>SUM(G86:G90)</f>
        <v>48513000</v>
      </c>
      <c r="H85" s="2">
        <f>SUM(H86:H90)</f>
        <v>47646000</v>
      </c>
    </row>
    <row r="86" spans="5:8" ht="25" x14ac:dyDescent="0.25">
      <c r="E86" s="32" t="s">
        <v>83</v>
      </c>
      <c r="F86" s="4">
        <v>130000</v>
      </c>
      <c r="G86" s="5">
        <v>146000</v>
      </c>
      <c r="H86" s="6">
        <v>146000</v>
      </c>
    </row>
    <row r="87" spans="5:8" x14ac:dyDescent="0.25">
      <c r="E87" s="32" t="s">
        <v>107</v>
      </c>
      <c r="F87" s="7">
        <v>49886000</v>
      </c>
      <c r="G87" s="8">
        <v>47667000</v>
      </c>
      <c r="H87" s="9">
        <v>47000000</v>
      </c>
    </row>
    <row r="88" spans="5:8" x14ac:dyDescent="0.25">
      <c r="E88" s="3" t="s">
        <v>108</v>
      </c>
      <c r="F88" s="7">
        <v>1058000</v>
      </c>
      <c r="G88" s="8">
        <v>700000</v>
      </c>
      <c r="H88" s="9">
        <v>500000</v>
      </c>
    </row>
    <row r="89" spans="5:8" x14ac:dyDescent="0.25">
      <c r="E89" s="3" t="s">
        <v>84</v>
      </c>
      <c r="F89" s="7">
        <v>6866000</v>
      </c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13533000</v>
      </c>
      <c r="G98" s="2">
        <f>SUM(G99:G102)</f>
        <v>13669000</v>
      </c>
      <c r="H98" s="2">
        <f>SUM(H99:H102)</f>
        <v>13805000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2770000</v>
      </c>
      <c r="G100" s="8">
        <v>2798000</v>
      </c>
      <c r="H100" s="9">
        <v>2826000</v>
      </c>
    </row>
    <row r="101" spans="5:8" x14ac:dyDescent="0.25">
      <c r="E101" s="32" t="s">
        <v>114</v>
      </c>
      <c r="F101" s="7">
        <v>10763000</v>
      </c>
      <c r="G101" s="8">
        <v>10871000</v>
      </c>
      <c r="H101" s="9">
        <v>10979000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2821000</v>
      </c>
      <c r="G104" s="2">
        <f>SUM(G105:G111)</f>
        <v>21000</v>
      </c>
      <c r="H104" s="2">
        <f>SUM(H105:H111)</f>
        <v>167000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>
        <v>146000</v>
      </c>
    </row>
    <row r="107" spans="5:8" x14ac:dyDescent="0.25">
      <c r="E107" s="32" t="s">
        <v>90</v>
      </c>
      <c r="F107" s="7">
        <v>21000</v>
      </c>
      <c r="G107" s="8">
        <v>21000</v>
      </c>
      <c r="H107" s="9">
        <v>21000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1800000</v>
      </c>
      <c r="G110" s="8"/>
      <c r="H110" s="9"/>
    </row>
    <row r="111" spans="5:8" x14ac:dyDescent="0.25">
      <c r="E111" s="3" t="s">
        <v>119</v>
      </c>
      <c r="F111" s="10">
        <v>1000000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74294000</v>
      </c>
      <c r="G130" s="15">
        <f>SUM(G46)</f>
        <v>62203000</v>
      </c>
      <c r="H130" s="15">
        <f>SUM(H46)</f>
        <v>61618000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E1:H261"/>
  <sheetViews>
    <sheetView showGridLines="0" topLeftCell="A87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69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144083000</v>
      </c>
      <c r="G5" s="2">
        <v>150573000</v>
      </c>
      <c r="H5" s="2">
        <v>154502000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48398000</v>
      </c>
      <c r="G7" s="22">
        <f>SUM(G8:G20)</f>
        <v>42478000</v>
      </c>
      <c r="H7" s="22">
        <f>SUM(H8:H20)</f>
        <v>43847000</v>
      </c>
    </row>
    <row r="8" spans="5:8" ht="13" x14ac:dyDescent="0.3">
      <c r="E8" s="23" t="s">
        <v>11</v>
      </c>
      <c r="F8" s="8">
        <v>30098000</v>
      </c>
      <c r="G8" s="8">
        <v>33071000</v>
      </c>
      <c r="H8" s="8">
        <v>34015000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8300000</v>
      </c>
      <c r="G11" s="8">
        <v>9407000</v>
      </c>
      <c r="H11" s="8">
        <v>9832000</v>
      </c>
    </row>
    <row r="12" spans="5:8" ht="13" x14ac:dyDescent="0.3">
      <c r="E12" s="23" t="s">
        <v>15</v>
      </c>
      <c r="F12" s="8">
        <v>10000000</v>
      </c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3350000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1350000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195831000</v>
      </c>
      <c r="G31" s="15">
        <f>+G5+G6+G7+G21</f>
        <v>195151000</v>
      </c>
      <c r="H31" s="15">
        <f>+H5+H6+H7+H21</f>
        <v>200549000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195831000</v>
      </c>
      <c r="G44" s="30">
        <f>+G31+G43</f>
        <v>195151000</v>
      </c>
      <c r="H44" s="30">
        <f>+H31+H43</f>
        <v>200549000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51487000</v>
      </c>
      <c r="G46" s="22">
        <f t="shared" ref="G46:H46" si="0">SUM(G48+G54+G61+G67+G73+G79+G85+G92+G98+G104+G113+G119+G125)</f>
        <v>40149000</v>
      </c>
      <c r="H46" s="22">
        <f t="shared" si="0"/>
        <v>47376000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37745000</v>
      </c>
      <c r="G85" s="2">
        <f>SUM(G86:G90)</f>
        <v>28316000</v>
      </c>
      <c r="H85" s="2">
        <f>SUM(H86:H90)</f>
        <v>35424000</v>
      </c>
    </row>
    <row r="86" spans="5:8" ht="25" x14ac:dyDescent="0.25">
      <c r="E86" s="32" t="s">
        <v>83</v>
      </c>
      <c r="F86" s="4">
        <v>110000</v>
      </c>
      <c r="G86" s="5">
        <v>124000</v>
      </c>
      <c r="H86" s="6">
        <v>124000</v>
      </c>
    </row>
    <row r="87" spans="5:8" x14ac:dyDescent="0.25">
      <c r="E87" s="32" t="s">
        <v>107</v>
      </c>
      <c r="F87" s="7">
        <v>37635000</v>
      </c>
      <c r="G87" s="8">
        <v>27992000</v>
      </c>
      <c r="H87" s="9">
        <v>35000000</v>
      </c>
    </row>
    <row r="88" spans="5:8" x14ac:dyDescent="0.25">
      <c r="E88" s="3" t="s">
        <v>108</v>
      </c>
      <c r="F88" s="7"/>
      <c r="G88" s="8">
        <v>200000</v>
      </c>
      <c r="H88" s="9">
        <v>300000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11678000</v>
      </c>
      <c r="G98" s="2">
        <f>SUM(G99:G102)</f>
        <v>11794000</v>
      </c>
      <c r="H98" s="2">
        <f>SUM(H99:H102)</f>
        <v>11913000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11678000</v>
      </c>
      <c r="G100" s="8">
        <v>11794000</v>
      </c>
      <c r="H100" s="9">
        <v>11913000</v>
      </c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2064000</v>
      </c>
      <c r="G104" s="2">
        <f>SUM(G105:G111)</f>
        <v>39000</v>
      </c>
      <c r="H104" s="2">
        <f>SUM(H105:H111)</f>
        <v>39000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39000</v>
      </c>
      <c r="G107" s="8">
        <v>39000</v>
      </c>
      <c r="H107" s="9">
        <v>39000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1775000</v>
      </c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51487000</v>
      </c>
      <c r="G130" s="15">
        <f>SUM(G46)</f>
        <v>40149000</v>
      </c>
      <c r="H130" s="15">
        <f>SUM(H46)</f>
        <v>47376000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E1:H261"/>
  <sheetViews>
    <sheetView showGridLines="0" topLeftCell="A94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70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23664000</v>
      </c>
      <c r="G5" s="2">
        <v>24188000</v>
      </c>
      <c r="H5" s="2">
        <v>25329000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21288000</v>
      </c>
      <c r="G7" s="22">
        <f>SUM(G8:G20)</f>
        <v>30431000</v>
      </c>
      <c r="H7" s="22">
        <f>SUM(H8:H20)</f>
        <v>28204000</v>
      </c>
    </row>
    <row r="8" spans="5:8" ht="13" x14ac:dyDescent="0.3">
      <c r="E8" s="23" t="s">
        <v>11</v>
      </c>
      <c r="F8" s="8">
        <v>7052000</v>
      </c>
      <c r="G8" s="8">
        <v>7295000</v>
      </c>
      <c r="H8" s="8">
        <v>7372000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3136000</v>
      </c>
      <c r="H11" s="8">
        <v>3278000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14236000</v>
      </c>
      <c r="G17" s="8">
        <v>20000000</v>
      </c>
      <c r="H17" s="8">
        <v>17554000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3387000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1387000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48339000</v>
      </c>
      <c r="G31" s="15">
        <f>+G5+G6+G7+G21</f>
        <v>56719000</v>
      </c>
      <c r="H31" s="15">
        <f>+H5+H6+H7+H21</f>
        <v>55733000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48339000</v>
      </c>
      <c r="G44" s="30">
        <f>+G31+G43</f>
        <v>56719000</v>
      </c>
      <c r="H44" s="30">
        <f>+H31+H43</f>
        <v>55733000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12211000</v>
      </c>
      <c r="G46" s="22">
        <f t="shared" ref="G46:H46" si="0">SUM(G48+G54+G61+G67+G73+G79+G85+G92+G98+G104+G113+G119+G125)</f>
        <v>2360000</v>
      </c>
      <c r="H46" s="22">
        <f t="shared" si="0"/>
        <v>18328000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2717000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2717000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700000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700000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5659000</v>
      </c>
      <c r="G85" s="2">
        <f>SUM(G86:G90)</f>
        <v>256000</v>
      </c>
      <c r="H85" s="2">
        <f>SUM(H86:H90)</f>
        <v>16206000</v>
      </c>
    </row>
    <row r="86" spans="5:8" ht="25" x14ac:dyDescent="0.25">
      <c r="E86" s="32" t="s">
        <v>83</v>
      </c>
      <c r="F86" s="4">
        <v>50000</v>
      </c>
      <c r="G86" s="5">
        <v>56000</v>
      </c>
      <c r="H86" s="6">
        <v>56000</v>
      </c>
    </row>
    <row r="87" spans="5:8" x14ac:dyDescent="0.25">
      <c r="E87" s="32" t="s">
        <v>107</v>
      </c>
      <c r="F87" s="7">
        <v>5327000</v>
      </c>
      <c r="G87" s="8"/>
      <c r="H87" s="9">
        <v>16000000</v>
      </c>
    </row>
    <row r="88" spans="5:8" x14ac:dyDescent="0.25">
      <c r="E88" s="3" t="s">
        <v>108</v>
      </c>
      <c r="F88" s="7">
        <v>282000</v>
      </c>
      <c r="G88" s="8">
        <v>200000</v>
      </c>
      <c r="H88" s="9">
        <v>150000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1857000</v>
      </c>
      <c r="G98" s="2">
        <f>SUM(G99:G102)</f>
        <v>1876000</v>
      </c>
      <c r="H98" s="2">
        <f>SUM(H99:H102)</f>
        <v>1894000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>
        <v>1857000</v>
      </c>
      <c r="G101" s="8">
        <v>1876000</v>
      </c>
      <c r="H101" s="9">
        <v>1894000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1278000</v>
      </c>
      <c r="G104" s="2">
        <f>SUM(G105:G111)</f>
        <v>228000</v>
      </c>
      <c r="H104" s="2">
        <f>SUM(H105:H111)</f>
        <v>228000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200000</v>
      </c>
      <c r="G106" s="8">
        <v>150000</v>
      </c>
      <c r="H106" s="9">
        <v>150000</v>
      </c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1000000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12211000</v>
      </c>
      <c r="G130" s="15">
        <f>SUM(G46)</f>
        <v>2360000</v>
      </c>
      <c r="H130" s="15">
        <f>SUM(H46)</f>
        <v>18328000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61"/>
  <sheetViews>
    <sheetView showGridLines="0" topLeftCell="A64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44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115135000</v>
      </c>
      <c r="G5" s="2">
        <v>118362000</v>
      </c>
      <c r="H5" s="2">
        <v>123325000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3087000</v>
      </c>
      <c r="G7" s="22">
        <f>SUM(G8:G20)</f>
        <v>3210000</v>
      </c>
      <c r="H7" s="22">
        <f>SUM(H8:H20)</f>
        <v>3310000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/>
      <c r="H11" s="8"/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3087000</v>
      </c>
      <c r="G14" s="24">
        <v>3210000</v>
      </c>
      <c r="H14" s="24">
        <v>3310000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2805000</v>
      </c>
      <c r="G21" s="2">
        <f>SUM(G22:G30)</f>
        <v>1300000</v>
      </c>
      <c r="H21" s="2">
        <f>SUM(H22:H30)</f>
        <v>1500000</v>
      </c>
    </row>
    <row r="22" spans="5:8" ht="13" x14ac:dyDescent="0.3">
      <c r="E22" s="23" t="s">
        <v>25</v>
      </c>
      <c r="F22" s="24">
        <v>1200000</v>
      </c>
      <c r="G22" s="24">
        <v>1300000</v>
      </c>
      <c r="H22" s="24">
        <v>1500000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1605000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121027000</v>
      </c>
      <c r="G31" s="15">
        <f>+G5+G6+G7+G21</f>
        <v>122872000</v>
      </c>
      <c r="H31" s="15">
        <f>+H5+H6+H7+H21</f>
        <v>128135000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121027000</v>
      </c>
      <c r="G44" s="30">
        <f>+G31+G43</f>
        <v>122872000</v>
      </c>
      <c r="H44" s="30">
        <f>+H31+H43</f>
        <v>128135000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3308000</v>
      </c>
      <c r="G46" s="22">
        <f t="shared" ref="G46:H46" si="0">SUM(G48+G54+G61+G67+G73+G79+G85+G92+G98+G104+G113+G119+G125)</f>
        <v>1380000</v>
      </c>
      <c r="H46" s="22">
        <f t="shared" si="0"/>
        <v>1484000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1230000</v>
      </c>
      <c r="G54" s="2">
        <f>SUM(G55:G59)</f>
        <v>1302000</v>
      </c>
      <c r="H54" s="2">
        <f>SUM(H55:H59)</f>
        <v>1406000</v>
      </c>
    </row>
    <row r="55" spans="5:8" x14ac:dyDescent="0.25">
      <c r="E55" s="3" t="s">
        <v>79</v>
      </c>
      <c r="F55" s="4">
        <v>1230000</v>
      </c>
      <c r="G55" s="5">
        <v>1302000</v>
      </c>
      <c r="H55" s="6">
        <v>1406000</v>
      </c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300000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300000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0</v>
      </c>
      <c r="G85" s="2">
        <f>SUM(G86:G90)</f>
        <v>0</v>
      </c>
      <c r="H85" s="2">
        <f>SUM(H86:H90)</f>
        <v>0</v>
      </c>
    </row>
    <row r="86" spans="5:8" ht="25" x14ac:dyDescent="0.25">
      <c r="E86" s="32" t="s">
        <v>83</v>
      </c>
      <c r="F86" s="4"/>
      <c r="G86" s="5"/>
      <c r="H86" s="6"/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/>
      <c r="H88" s="9"/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0</v>
      </c>
      <c r="G98" s="2">
        <f>SUM(G99:G102)</f>
        <v>0</v>
      </c>
      <c r="H98" s="2">
        <f>SUM(H99:H102)</f>
        <v>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1778000</v>
      </c>
      <c r="G104" s="2">
        <f>SUM(G105:G111)</f>
        <v>78000</v>
      </c>
      <c r="H104" s="2">
        <f>SUM(H105:H111)</f>
        <v>78000</v>
      </c>
    </row>
    <row r="105" spans="5:8" x14ac:dyDescent="0.25">
      <c r="E105" s="32" t="s">
        <v>117</v>
      </c>
      <c r="F105" s="4">
        <v>200000</v>
      </c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1500000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3308000</v>
      </c>
      <c r="G130" s="15">
        <f>SUM(G46)</f>
        <v>1380000</v>
      </c>
      <c r="H130" s="15">
        <f>SUM(H46)</f>
        <v>1484000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E1:H261"/>
  <sheetViews>
    <sheetView showGridLines="0" topLeftCell="A90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71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31988000</v>
      </c>
      <c r="G5" s="2">
        <v>32858000</v>
      </c>
      <c r="H5" s="2">
        <v>34256000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23431000</v>
      </c>
      <c r="G7" s="22">
        <f>SUM(G8:G20)</f>
        <v>31759000</v>
      </c>
      <c r="H7" s="22">
        <f>SUM(H8:H20)</f>
        <v>26023000</v>
      </c>
    </row>
    <row r="8" spans="5:8" ht="13" x14ac:dyDescent="0.3">
      <c r="E8" s="23" t="s">
        <v>11</v>
      </c>
      <c r="F8" s="8">
        <v>8239000</v>
      </c>
      <c r="G8" s="8">
        <v>8623000</v>
      </c>
      <c r="H8" s="8">
        <v>8745000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4192000</v>
      </c>
      <c r="G11" s="8">
        <v>3136000</v>
      </c>
      <c r="H11" s="8">
        <v>6278000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11000000</v>
      </c>
      <c r="G17" s="8">
        <v>20000000</v>
      </c>
      <c r="H17" s="8">
        <v>11000000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3246000</v>
      </c>
      <c r="G21" s="2">
        <f>SUM(G22:G30)</f>
        <v>2100000</v>
      </c>
      <c r="H21" s="2">
        <f>SUM(H22:H30)</f>
        <v>2200000</v>
      </c>
    </row>
    <row r="22" spans="5:8" ht="13" x14ac:dyDescent="0.3">
      <c r="E22" s="23" t="s">
        <v>25</v>
      </c>
      <c r="F22" s="24">
        <v>2000000</v>
      </c>
      <c r="G22" s="24">
        <v>2100000</v>
      </c>
      <c r="H22" s="24">
        <v>2200000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1246000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58665000</v>
      </c>
      <c r="G31" s="15">
        <f>+G5+G6+G7+G21</f>
        <v>66717000</v>
      </c>
      <c r="H31" s="15">
        <f>+H5+H6+H7+H21</f>
        <v>62479000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58665000</v>
      </c>
      <c r="G44" s="30">
        <f>+G31+G43</f>
        <v>66717000</v>
      </c>
      <c r="H44" s="30">
        <f>+H31+H43</f>
        <v>62479000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8071000</v>
      </c>
      <c r="G46" s="22">
        <f t="shared" ref="G46:H46" si="0">SUM(G48+G54+G61+G67+G73+G79+G85+G92+G98+G104+G113+G119+G125)</f>
        <v>3827000</v>
      </c>
      <c r="H46" s="22">
        <f t="shared" si="0"/>
        <v>9411000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2500000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>
        <v>2500000</v>
      </c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700000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>
        <v>700000</v>
      </c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690000</v>
      </c>
      <c r="G85" s="2">
        <f>SUM(G86:G90)</f>
        <v>406000</v>
      </c>
      <c r="H85" s="2">
        <f>SUM(H86:H90)</f>
        <v>5956000</v>
      </c>
    </row>
    <row r="86" spans="5:8" ht="25" x14ac:dyDescent="0.25">
      <c r="E86" s="32" t="s">
        <v>83</v>
      </c>
      <c r="F86" s="4">
        <v>50000</v>
      </c>
      <c r="G86" s="5">
        <v>56000</v>
      </c>
      <c r="H86" s="6">
        <v>56000</v>
      </c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>
        <v>329000</v>
      </c>
      <c r="G88" s="8">
        <v>350000</v>
      </c>
      <c r="H88" s="9">
        <v>300000</v>
      </c>
    </row>
    <row r="89" spans="5:8" x14ac:dyDescent="0.25">
      <c r="E89" s="3" t="s">
        <v>84</v>
      </c>
      <c r="F89" s="7">
        <v>311000</v>
      </c>
      <c r="G89" s="8"/>
      <c r="H89" s="9">
        <v>5600000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3853000</v>
      </c>
      <c r="G98" s="2">
        <f>SUM(G99:G102)</f>
        <v>3343000</v>
      </c>
      <c r="H98" s="2">
        <f>SUM(H99:H102)</f>
        <v>3377000</v>
      </c>
    </row>
    <row r="99" spans="5:8" x14ac:dyDescent="0.25">
      <c r="E99" s="32" t="s">
        <v>112</v>
      </c>
      <c r="F99" s="4">
        <v>543000</v>
      </c>
      <c r="G99" s="5"/>
      <c r="H99" s="6"/>
    </row>
    <row r="100" spans="5:8" x14ac:dyDescent="0.25">
      <c r="E100" s="3" t="s">
        <v>113</v>
      </c>
      <c r="F100" s="7">
        <v>40000</v>
      </c>
      <c r="G100" s="8">
        <v>40000</v>
      </c>
      <c r="H100" s="9">
        <v>41000</v>
      </c>
    </row>
    <row r="101" spans="5:8" x14ac:dyDescent="0.25">
      <c r="E101" s="32" t="s">
        <v>114</v>
      </c>
      <c r="F101" s="7">
        <v>3270000</v>
      </c>
      <c r="G101" s="8">
        <v>3303000</v>
      </c>
      <c r="H101" s="9">
        <v>3336000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328000</v>
      </c>
      <c r="G104" s="2">
        <f>SUM(G105:G111)</f>
        <v>78000</v>
      </c>
      <c r="H104" s="2">
        <f>SUM(H105:H111)</f>
        <v>78000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/>
      <c r="G110" s="8"/>
      <c r="H110" s="9"/>
    </row>
    <row r="111" spans="5:8" x14ac:dyDescent="0.25">
      <c r="E111" s="3" t="s">
        <v>119</v>
      </c>
      <c r="F111" s="10">
        <v>250000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8071000</v>
      </c>
      <c r="G130" s="15">
        <f>SUM(G46)</f>
        <v>3827000</v>
      </c>
      <c r="H130" s="15">
        <f>SUM(H46)</f>
        <v>9411000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E1:H261"/>
  <sheetViews>
    <sheetView showGridLines="0" topLeftCell="A88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72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95841000</v>
      </c>
      <c r="G5" s="2">
        <v>99310000</v>
      </c>
      <c r="H5" s="2">
        <v>102729000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48634000</v>
      </c>
      <c r="G7" s="22">
        <f>SUM(G8:G20)</f>
        <v>22972000</v>
      </c>
      <c r="H7" s="22">
        <f>SUM(H8:H20)</f>
        <v>23645000</v>
      </c>
    </row>
    <row r="8" spans="5:8" ht="13" x14ac:dyDescent="0.3">
      <c r="E8" s="23" t="s">
        <v>11</v>
      </c>
      <c r="F8" s="8">
        <v>16393000</v>
      </c>
      <c r="G8" s="8">
        <v>17746000</v>
      </c>
      <c r="H8" s="8">
        <v>18182000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5226000</v>
      </c>
      <c r="H11" s="8">
        <v>5463000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32241000</v>
      </c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3578000</v>
      </c>
      <c r="G21" s="2">
        <f>SUM(G22:G30)</f>
        <v>2200000</v>
      </c>
      <c r="H21" s="2">
        <f>SUM(H22:H30)</f>
        <v>2300000</v>
      </c>
    </row>
    <row r="22" spans="5:8" ht="13" x14ac:dyDescent="0.3">
      <c r="E22" s="23" t="s">
        <v>25</v>
      </c>
      <c r="F22" s="24">
        <v>2100000</v>
      </c>
      <c r="G22" s="24">
        <v>2200000</v>
      </c>
      <c r="H22" s="24">
        <v>2300000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1478000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148053000</v>
      </c>
      <c r="G31" s="15">
        <f>+G5+G6+G7+G21</f>
        <v>124482000</v>
      </c>
      <c r="H31" s="15">
        <f>+H5+H6+H7+H21</f>
        <v>128674000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148053000</v>
      </c>
      <c r="G44" s="30">
        <f>+G31+G43</f>
        <v>124482000</v>
      </c>
      <c r="H44" s="30">
        <f>+H31+H43</f>
        <v>128674000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13420000</v>
      </c>
      <c r="G46" s="22">
        <f t="shared" ref="G46:H46" si="0">SUM(G48+G54+G61+G67+G73+G79+G85+G92+G98+G104+G113+G119+G125)</f>
        <v>8211000</v>
      </c>
      <c r="H46" s="22">
        <f t="shared" si="0"/>
        <v>8137000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1200000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>
        <v>1200000</v>
      </c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100000</v>
      </c>
      <c r="G85" s="2">
        <f>SUM(G86:G90)</f>
        <v>206000</v>
      </c>
      <c r="H85" s="2">
        <f>SUM(H86:H90)</f>
        <v>206000</v>
      </c>
    </row>
    <row r="86" spans="5:8" ht="25" x14ac:dyDescent="0.25">
      <c r="E86" s="32" t="s">
        <v>83</v>
      </c>
      <c r="F86" s="4">
        <v>100000</v>
      </c>
      <c r="G86" s="5">
        <v>56000</v>
      </c>
      <c r="H86" s="6">
        <v>56000</v>
      </c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>
        <v>150000</v>
      </c>
      <c r="H88" s="9">
        <v>150000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7563000</v>
      </c>
      <c r="G98" s="2">
        <f>SUM(G99:G102)</f>
        <v>7639000</v>
      </c>
      <c r="H98" s="2">
        <f>SUM(H99:H102)</f>
        <v>7715000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>
        <v>7563000</v>
      </c>
      <c r="G101" s="8">
        <v>7639000</v>
      </c>
      <c r="H101" s="9">
        <v>7715000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4557000</v>
      </c>
      <c r="G104" s="2">
        <f>SUM(G105:G111)</f>
        <v>366000</v>
      </c>
      <c r="H104" s="2">
        <f>SUM(H105:H111)</f>
        <v>216000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/>
      <c r="G106" s="8">
        <v>150000</v>
      </c>
      <c r="H106" s="9"/>
    </row>
    <row r="107" spans="5:8" x14ac:dyDescent="0.25">
      <c r="E107" s="32" t="s">
        <v>90</v>
      </c>
      <c r="F107" s="7">
        <v>216000</v>
      </c>
      <c r="G107" s="8">
        <v>216000</v>
      </c>
      <c r="H107" s="9">
        <v>216000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4341000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13420000</v>
      </c>
      <c r="G130" s="15">
        <f>SUM(G46)</f>
        <v>8211000</v>
      </c>
      <c r="H130" s="15">
        <f>SUM(H46)</f>
        <v>8137000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61"/>
  <sheetViews>
    <sheetView showGridLines="0" topLeftCell="A61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45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283998000</v>
      </c>
      <c r="G5" s="2">
        <v>295155000</v>
      </c>
      <c r="H5" s="2">
        <v>304495000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3280000</v>
      </c>
      <c r="G7" s="22">
        <f>SUM(G8:G20)</f>
        <v>3411000</v>
      </c>
      <c r="H7" s="22">
        <f>SUM(H8:H20)</f>
        <v>3517000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/>
      <c r="H11" s="8"/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3280000</v>
      </c>
      <c r="G14" s="24">
        <v>3411000</v>
      </c>
      <c r="H14" s="24">
        <v>3517000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2724000</v>
      </c>
      <c r="G21" s="2">
        <f>SUM(G22:G30)</f>
        <v>1300000</v>
      </c>
      <c r="H21" s="2">
        <f>SUM(H22:H30)</f>
        <v>1500000</v>
      </c>
    </row>
    <row r="22" spans="5:8" ht="13" x14ac:dyDescent="0.3">
      <c r="E22" s="23" t="s">
        <v>25</v>
      </c>
      <c r="F22" s="24">
        <v>1200000</v>
      </c>
      <c r="G22" s="24">
        <v>1300000</v>
      </c>
      <c r="H22" s="24">
        <v>1500000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1524000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290002000</v>
      </c>
      <c r="G31" s="15">
        <f>+G5+G6+G7+G21</f>
        <v>299866000</v>
      </c>
      <c r="H31" s="15">
        <f>+H5+H6+H7+H21</f>
        <v>309512000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290002000</v>
      </c>
      <c r="G44" s="30">
        <f>+G31+G43</f>
        <v>299866000</v>
      </c>
      <c r="H44" s="30">
        <f>+H31+H43</f>
        <v>309512000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3990000</v>
      </c>
      <c r="G46" s="22">
        <f t="shared" ref="G46:H46" si="0">SUM(G48+G54+G61+G67+G73+G79+G85+G92+G98+G104+G113+G119+G125)</f>
        <v>2406000</v>
      </c>
      <c r="H46" s="22">
        <f t="shared" si="0"/>
        <v>2556000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1230000</v>
      </c>
      <c r="G54" s="2">
        <f>SUM(G55:G59)</f>
        <v>1302000</v>
      </c>
      <c r="H54" s="2">
        <f>SUM(H55:H59)</f>
        <v>1406000</v>
      </c>
    </row>
    <row r="55" spans="5:8" x14ac:dyDescent="0.25">
      <c r="E55" s="3" t="s">
        <v>79</v>
      </c>
      <c r="F55" s="4">
        <v>1230000</v>
      </c>
      <c r="G55" s="5">
        <v>1302000</v>
      </c>
      <c r="H55" s="6">
        <v>1406000</v>
      </c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982000</v>
      </c>
      <c r="G73" s="2">
        <f>SUM(G74:G77)</f>
        <v>1026000</v>
      </c>
      <c r="H73" s="2">
        <f>SUM(H74:H77)</f>
        <v>1072000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>
        <v>982000</v>
      </c>
      <c r="G76" s="8">
        <v>1026000</v>
      </c>
      <c r="H76" s="9">
        <v>1072000</v>
      </c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0</v>
      </c>
      <c r="G85" s="2">
        <f>SUM(G86:G90)</f>
        <v>0</v>
      </c>
      <c r="H85" s="2">
        <f>SUM(H86:H90)</f>
        <v>0</v>
      </c>
    </row>
    <row r="86" spans="5:8" ht="25" x14ac:dyDescent="0.25">
      <c r="E86" s="32" t="s">
        <v>83</v>
      </c>
      <c r="F86" s="4"/>
      <c r="G86" s="5"/>
      <c r="H86" s="6"/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/>
      <c r="H88" s="9"/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0</v>
      </c>
      <c r="G98" s="2">
        <f>SUM(G99:G102)</f>
        <v>0</v>
      </c>
      <c r="H98" s="2">
        <f>SUM(H99:H102)</f>
        <v>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1778000</v>
      </c>
      <c r="G104" s="2">
        <f>SUM(G105:G111)</f>
        <v>78000</v>
      </c>
      <c r="H104" s="2">
        <f>SUM(H105:H111)</f>
        <v>78000</v>
      </c>
    </row>
    <row r="105" spans="5:8" x14ac:dyDescent="0.25">
      <c r="E105" s="32" t="s">
        <v>117</v>
      </c>
      <c r="F105" s="4">
        <v>200000</v>
      </c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78000</v>
      </c>
      <c r="G107" s="8">
        <v>78000</v>
      </c>
      <c r="H107" s="9">
        <v>78000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1500000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3990000</v>
      </c>
      <c r="G130" s="15">
        <f>SUM(G46)</f>
        <v>2406000</v>
      </c>
      <c r="H130" s="15">
        <f>SUM(H46)</f>
        <v>2556000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61"/>
  <sheetViews>
    <sheetView showGridLines="0" topLeftCell="A86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46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89652000</v>
      </c>
      <c r="G5" s="2">
        <v>91575000</v>
      </c>
      <c r="H5" s="2">
        <v>95991000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3232000</v>
      </c>
      <c r="G7" s="22">
        <f>SUM(G8:G20)</f>
        <v>3361000</v>
      </c>
      <c r="H7" s="22">
        <f>SUM(H8:H20)</f>
        <v>3465000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/>
      <c r="H11" s="8"/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3232000</v>
      </c>
      <c r="G14" s="24">
        <v>3361000</v>
      </c>
      <c r="H14" s="24">
        <v>3465000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2734000</v>
      </c>
      <c r="G21" s="2">
        <f>SUM(G22:G30)</f>
        <v>1300000</v>
      </c>
      <c r="H21" s="2">
        <f>SUM(H22:H30)</f>
        <v>1500000</v>
      </c>
    </row>
    <row r="22" spans="5:8" ht="13" x14ac:dyDescent="0.3">
      <c r="E22" s="23" t="s">
        <v>25</v>
      </c>
      <c r="F22" s="24">
        <v>1200000</v>
      </c>
      <c r="G22" s="24">
        <v>1300000</v>
      </c>
      <c r="H22" s="24">
        <v>1500000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1534000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95618000</v>
      </c>
      <c r="G31" s="15">
        <f>+G5+G6+G7+G21</f>
        <v>96236000</v>
      </c>
      <c r="H31" s="15">
        <f>+H5+H6+H7+H21</f>
        <v>100956000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95618000</v>
      </c>
      <c r="G44" s="30">
        <f>+G31+G43</f>
        <v>96236000</v>
      </c>
      <c r="H44" s="30">
        <f>+H31+H43</f>
        <v>100956000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4288000</v>
      </c>
      <c r="G46" s="22">
        <f t="shared" ref="G46:H46" si="0">SUM(G48+G54+G61+G67+G73+G79+G85+G92+G98+G104+G113+G119+G125)</f>
        <v>1361000</v>
      </c>
      <c r="H46" s="22">
        <f t="shared" si="0"/>
        <v>1465000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1230000</v>
      </c>
      <c r="G54" s="2">
        <f>SUM(G55:G59)</f>
        <v>1302000</v>
      </c>
      <c r="H54" s="2">
        <f>SUM(H55:H59)</f>
        <v>1406000</v>
      </c>
    </row>
    <row r="55" spans="5:8" x14ac:dyDescent="0.25">
      <c r="E55" s="3" t="s">
        <v>79</v>
      </c>
      <c r="F55" s="4">
        <v>1230000</v>
      </c>
      <c r="G55" s="5">
        <v>1302000</v>
      </c>
      <c r="H55" s="6">
        <v>1406000</v>
      </c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0</v>
      </c>
      <c r="G85" s="2">
        <f>SUM(G86:G90)</f>
        <v>0</v>
      </c>
      <c r="H85" s="2">
        <f>SUM(H86:H90)</f>
        <v>0</v>
      </c>
    </row>
    <row r="86" spans="5:8" ht="25" x14ac:dyDescent="0.25">
      <c r="E86" s="32" t="s">
        <v>83</v>
      </c>
      <c r="F86" s="4"/>
      <c r="G86" s="5"/>
      <c r="H86" s="6"/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/>
      <c r="H88" s="9"/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0</v>
      </c>
      <c r="G98" s="2">
        <f>SUM(G99:G102)</f>
        <v>0</v>
      </c>
      <c r="H98" s="2">
        <f>SUM(H99:H102)</f>
        <v>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3058000</v>
      </c>
      <c r="G104" s="2">
        <f>SUM(G105:G111)</f>
        <v>59000</v>
      </c>
      <c r="H104" s="2">
        <f>SUM(H105:H111)</f>
        <v>59000</v>
      </c>
    </row>
    <row r="105" spans="5:8" x14ac:dyDescent="0.25">
      <c r="E105" s="32" t="s">
        <v>117</v>
      </c>
      <c r="F105" s="4">
        <v>200000</v>
      </c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>
        <v>59000</v>
      </c>
      <c r="G107" s="8">
        <v>59000</v>
      </c>
      <c r="H107" s="9">
        <v>59000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1500000</v>
      </c>
      <c r="G110" s="8"/>
      <c r="H110" s="9"/>
    </row>
    <row r="111" spans="5:8" x14ac:dyDescent="0.25">
      <c r="E111" s="3" t="s">
        <v>119</v>
      </c>
      <c r="F111" s="10">
        <v>1299000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4288000</v>
      </c>
      <c r="G130" s="15">
        <f>SUM(G46)</f>
        <v>1361000</v>
      </c>
      <c r="H130" s="15">
        <f>SUM(H46)</f>
        <v>1465000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61"/>
  <sheetViews>
    <sheetView showGridLines="0" topLeftCell="A87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47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193449000</v>
      </c>
      <c r="G5" s="2">
        <v>199805000</v>
      </c>
      <c r="H5" s="2">
        <v>207302000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2958000</v>
      </c>
      <c r="G7" s="22">
        <f>SUM(G8:G20)</f>
        <v>3076000</v>
      </c>
      <c r="H7" s="22">
        <f>SUM(H8:H20)</f>
        <v>3172000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/>
      <c r="H11" s="8"/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2958000</v>
      </c>
      <c r="G14" s="24">
        <v>3076000</v>
      </c>
      <c r="H14" s="24">
        <v>3172000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2974000</v>
      </c>
      <c r="G21" s="2">
        <f>SUM(G22:G30)</f>
        <v>1300000</v>
      </c>
      <c r="H21" s="2">
        <f>SUM(H22:H30)</f>
        <v>1500000</v>
      </c>
    </row>
    <row r="22" spans="5:8" ht="13" x14ac:dyDescent="0.3">
      <c r="E22" s="23" t="s">
        <v>25</v>
      </c>
      <c r="F22" s="24">
        <v>1200000</v>
      </c>
      <c r="G22" s="24">
        <v>1300000</v>
      </c>
      <c r="H22" s="24">
        <v>1500000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1774000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199381000</v>
      </c>
      <c r="G31" s="15">
        <f>+G5+G6+G7+G21</f>
        <v>204181000</v>
      </c>
      <c r="H31" s="15">
        <f>+H5+H6+H7+H21</f>
        <v>211974000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199381000</v>
      </c>
      <c r="G44" s="30">
        <f>+G31+G43</f>
        <v>204181000</v>
      </c>
      <c r="H44" s="30">
        <f>+H31+H43</f>
        <v>211974000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4912000</v>
      </c>
      <c r="G46" s="22">
        <f t="shared" ref="G46:H46" si="0">SUM(G48+G54+G61+G67+G73+G79+G85+G92+G98+G104+G113+G119+G125)</f>
        <v>2328000</v>
      </c>
      <c r="H46" s="22">
        <f t="shared" si="0"/>
        <v>2478000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1230000</v>
      </c>
      <c r="G54" s="2">
        <f>SUM(G55:G59)</f>
        <v>1302000</v>
      </c>
      <c r="H54" s="2">
        <f>SUM(H55:H59)</f>
        <v>1406000</v>
      </c>
    </row>
    <row r="55" spans="5:8" x14ac:dyDescent="0.25">
      <c r="E55" s="3" t="s">
        <v>79</v>
      </c>
      <c r="F55" s="4">
        <v>1230000</v>
      </c>
      <c r="G55" s="5">
        <v>1302000</v>
      </c>
      <c r="H55" s="6">
        <v>1406000</v>
      </c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982000</v>
      </c>
      <c r="G73" s="2">
        <f>SUM(G74:G77)</f>
        <v>1026000</v>
      </c>
      <c r="H73" s="2">
        <f>SUM(H74:H77)</f>
        <v>1072000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>
        <v>982000</v>
      </c>
      <c r="G76" s="8">
        <v>1026000</v>
      </c>
      <c r="H76" s="9">
        <v>1072000</v>
      </c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0</v>
      </c>
      <c r="G85" s="2">
        <f>SUM(G86:G90)</f>
        <v>0</v>
      </c>
      <c r="H85" s="2">
        <f>SUM(H86:H90)</f>
        <v>0</v>
      </c>
    </row>
    <row r="86" spans="5:8" ht="25" x14ac:dyDescent="0.25">
      <c r="E86" s="32" t="s">
        <v>83</v>
      </c>
      <c r="F86" s="4"/>
      <c r="G86" s="5"/>
      <c r="H86" s="6"/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/>
      <c r="H88" s="9"/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0</v>
      </c>
      <c r="G98" s="2">
        <f>SUM(G99:G102)</f>
        <v>0</v>
      </c>
      <c r="H98" s="2">
        <f>SUM(H99:H102)</f>
        <v>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2700000</v>
      </c>
      <c r="G104" s="2">
        <f>SUM(G105:G111)</f>
        <v>0</v>
      </c>
      <c r="H104" s="2">
        <f>SUM(H105:H111)</f>
        <v>0</v>
      </c>
    </row>
    <row r="105" spans="5:8" x14ac:dyDescent="0.25">
      <c r="E105" s="32" t="s">
        <v>117</v>
      </c>
      <c r="F105" s="4">
        <v>200000</v>
      </c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/>
      <c r="G107" s="8"/>
      <c r="H107" s="9"/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1500000</v>
      </c>
      <c r="G110" s="8"/>
      <c r="H110" s="9"/>
    </row>
    <row r="111" spans="5:8" x14ac:dyDescent="0.25">
      <c r="E111" s="3" t="s">
        <v>119</v>
      </c>
      <c r="F111" s="10">
        <v>1000000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4912000</v>
      </c>
      <c r="G130" s="15">
        <f>SUM(G46)</f>
        <v>2328000</v>
      </c>
      <c r="H130" s="15">
        <f>SUM(H46)</f>
        <v>2478000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61"/>
  <sheetViews>
    <sheetView showGridLines="0" topLeftCell="A94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48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38947000</v>
      </c>
      <c r="G5" s="2">
        <v>39201000</v>
      </c>
      <c r="H5" s="2">
        <v>41662000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2343000</v>
      </c>
      <c r="G7" s="22">
        <f>SUM(G8:G20)</f>
        <v>2437000</v>
      </c>
      <c r="H7" s="22">
        <f>SUM(H8:H20)</f>
        <v>2513000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/>
      <c r="H11" s="8"/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2343000</v>
      </c>
      <c r="G14" s="24">
        <v>2437000</v>
      </c>
      <c r="H14" s="24">
        <v>2513000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2550000</v>
      </c>
      <c r="G21" s="2">
        <f>SUM(G22:G30)</f>
        <v>1300000</v>
      </c>
      <c r="H21" s="2">
        <f>SUM(H22:H30)</f>
        <v>1500000</v>
      </c>
    </row>
    <row r="22" spans="5:8" ht="13" x14ac:dyDescent="0.3">
      <c r="E22" s="23" t="s">
        <v>25</v>
      </c>
      <c r="F22" s="24">
        <v>1200000</v>
      </c>
      <c r="G22" s="24">
        <v>1300000</v>
      </c>
      <c r="H22" s="24">
        <v>1500000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1350000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43840000</v>
      </c>
      <c r="G31" s="15">
        <f>+G5+G6+G7+G21</f>
        <v>42938000</v>
      </c>
      <c r="H31" s="15">
        <f>+H5+H6+H7+H21</f>
        <v>45675000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43840000</v>
      </c>
      <c r="G44" s="30">
        <f>+G31+G43</f>
        <v>42938000</v>
      </c>
      <c r="H44" s="30">
        <f>+H31+H43</f>
        <v>45675000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3380000</v>
      </c>
      <c r="G46" s="22">
        <f t="shared" ref="G46:H46" si="0">SUM(G48+G54+G61+G67+G73+G79+G85+G92+G98+G104+G113+G119+G125)</f>
        <v>892000</v>
      </c>
      <c r="H46" s="22">
        <f t="shared" si="0"/>
        <v>976000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680000</v>
      </c>
      <c r="G54" s="2">
        <f>SUM(G55:G59)</f>
        <v>892000</v>
      </c>
      <c r="H54" s="2">
        <f>SUM(H55:H59)</f>
        <v>976000</v>
      </c>
    </row>
    <row r="55" spans="5:8" x14ac:dyDescent="0.25">
      <c r="E55" s="3" t="s">
        <v>79</v>
      </c>
      <c r="F55" s="4">
        <v>680000</v>
      </c>
      <c r="G55" s="5">
        <v>892000</v>
      </c>
      <c r="H55" s="6">
        <v>976000</v>
      </c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0</v>
      </c>
      <c r="G85" s="2">
        <f>SUM(G86:G90)</f>
        <v>0</v>
      </c>
      <c r="H85" s="2">
        <f>SUM(H86:H90)</f>
        <v>0</v>
      </c>
    </row>
    <row r="86" spans="5:8" ht="25" x14ac:dyDescent="0.25">
      <c r="E86" s="32" t="s">
        <v>83</v>
      </c>
      <c r="F86" s="4"/>
      <c r="G86" s="5"/>
      <c r="H86" s="6"/>
    </row>
    <row r="87" spans="5:8" x14ac:dyDescent="0.25">
      <c r="E87" s="32" t="s">
        <v>107</v>
      </c>
      <c r="F87" s="7"/>
      <c r="G87" s="8"/>
      <c r="H87" s="9"/>
    </row>
    <row r="88" spans="5:8" x14ac:dyDescent="0.25">
      <c r="E88" s="3" t="s">
        <v>108</v>
      </c>
      <c r="F88" s="7"/>
      <c r="G88" s="8"/>
      <c r="H88" s="9"/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0</v>
      </c>
      <c r="G98" s="2">
        <f>SUM(G99:G102)</f>
        <v>0</v>
      </c>
      <c r="H98" s="2">
        <f>SUM(H99:H102)</f>
        <v>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/>
      <c r="G101" s="8"/>
      <c r="H101" s="9"/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2700000</v>
      </c>
      <c r="G104" s="2">
        <f>SUM(G105:G111)</f>
        <v>0</v>
      </c>
      <c r="H104" s="2">
        <f>SUM(H105:H111)</f>
        <v>0</v>
      </c>
    </row>
    <row r="105" spans="5:8" x14ac:dyDescent="0.25">
      <c r="E105" s="32" t="s">
        <v>117</v>
      </c>
      <c r="F105" s="4">
        <v>200000</v>
      </c>
      <c r="G105" s="5"/>
      <c r="H105" s="6"/>
    </row>
    <row r="106" spans="5:8" x14ac:dyDescent="0.25">
      <c r="E106" s="32" t="s">
        <v>89</v>
      </c>
      <c r="F106" s="7"/>
      <c r="G106" s="8"/>
      <c r="H106" s="9"/>
    </row>
    <row r="107" spans="5:8" x14ac:dyDescent="0.25">
      <c r="E107" s="32" t="s">
        <v>90</v>
      </c>
      <c r="F107" s="7"/>
      <c r="G107" s="8"/>
      <c r="H107" s="9"/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1500000</v>
      </c>
      <c r="G110" s="8"/>
      <c r="H110" s="9"/>
    </row>
    <row r="111" spans="5:8" x14ac:dyDescent="0.25">
      <c r="E111" s="3" t="s">
        <v>119</v>
      </c>
      <c r="F111" s="10">
        <v>1000000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3380000</v>
      </c>
      <c r="G130" s="15">
        <f>SUM(G46)</f>
        <v>892000</v>
      </c>
      <c r="H130" s="15">
        <f>SUM(H46)</f>
        <v>976000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61"/>
  <sheetViews>
    <sheetView showGridLines="0" topLeftCell="A84" zoomScale="70" zoomScaleNormal="7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49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92383000</v>
      </c>
      <c r="G5" s="2">
        <v>97422000</v>
      </c>
      <c r="H5" s="2">
        <v>99096000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82524000</v>
      </c>
      <c r="G7" s="22">
        <f>SUM(G8:G20)</f>
        <v>59637000</v>
      </c>
      <c r="H7" s="22">
        <f>SUM(H8:H20)</f>
        <v>60206000</v>
      </c>
    </row>
    <row r="8" spans="5:8" ht="13" x14ac:dyDescent="0.3">
      <c r="E8" s="23" t="s">
        <v>11</v>
      </c>
      <c r="F8" s="8">
        <v>37564000</v>
      </c>
      <c r="G8" s="8">
        <v>27873000</v>
      </c>
      <c r="H8" s="8">
        <v>28643000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14960000</v>
      </c>
      <c r="G11" s="8">
        <v>12020000</v>
      </c>
      <c r="H11" s="8">
        <v>16563000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30000000</v>
      </c>
      <c r="G17" s="8">
        <v>19744000</v>
      </c>
      <c r="H17" s="8">
        <v>15000000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3701000</v>
      </c>
      <c r="G21" s="2">
        <f>SUM(G22:G30)</f>
        <v>2200000</v>
      </c>
      <c r="H21" s="2">
        <f>SUM(H22:H30)</f>
        <v>2300000</v>
      </c>
    </row>
    <row r="22" spans="5:8" ht="13" x14ac:dyDescent="0.3">
      <c r="E22" s="23" t="s">
        <v>25</v>
      </c>
      <c r="F22" s="24">
        <v>2100000</v>
      </c>
      <c r="G22" s="24">
        <v>2200000</v>
      </c>
      <c r="H22" s="24">
        <v>2300000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1601000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178608000</v>
      </c>
      <c r="G31" s="15">
        <f>+G5+G6+G7+G21</f>
        <v>159259000</v>
      </c>
      <c r="H31" s="15">
        <f>+H5+H6+H7+H21</f>
        <v>161602000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178608000</v>
      </c>
      <c r="G44" s="30">
        <f>+G31+G43</f>
        <v>159259000</v>
      </c>
      <c r="H44" s="30">
        <f>+H31+H43</f>
        <v>161602000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60746000</v>
      </c>
      <c r="G46" s="22">
        <f t="shared" ref="G46:H46" si="0">SUM(G48+G54+G61+G67+G73+G79+G85+G92+G98+G104+G113+G119+G125)</f>
        <v>40140000</v>
      </c>
      <c r="H46" s="22">
        <f t="shared" si="0"/>
        <v>11066000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45729000</v>
      </c>
      <c r="G85" s="2">
        <f>SUM(G86:G90)</f>
        <v>29872000</v>
      </c>
      <c r="H85" s="2">
        <f>SUM(H86:H90)</f>
        <v>546000</v>
      </c>
    </row>
    <row r="86" spans="5:8" ht="25" x14ac:dyDescent="0.25">
      <c r="E86" s="32" t="s">
        <v>83</v>
      </c>
      <c r="F86" s="4">
        <v>6695000</v>
      </c>
      <c r="G86" s="5">
        <v>96000</v>
      </c>
      <c r="H86" s="6">
        <v>96000</v>
      </c>
    </row>
    <row r="87" spans="5:8" x14ac:dyDescent="0.25">
      <c r="E87" s="32" t="s">
        <v>107</v>
      </c>
      <c r="F87" s="7">
        <v>39034000</v>
      </c>
      <c r="G87" s="8">
        <v>29276000</v>
      </c>
      <c r="H87" s="9"/>
    </row>
    <row r="88" spans="5:8" x14ac:dyDescent="0.25">
      <c r="E88" s="3" t="s">
        <v>108</v>
      </c>
      <c r="F88" s="7"/>
      <c r="G88" s="8">
        <v>500000</v>
      </c>
      <c r="H88" s="9">
        <v>450000</v>
      </c>
    </row>
    <row r="89" spans="5:8" x14ac:dyDescent="0.25">
      <c r="E89" s="3" t="s">
        <v>84</v>
      </c>
      <c r="F89" s="7"/>
      <c r="G89" s="8"/>
      <c r="H89" s="9"/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10069000</v>
      </c>
      <c r="G98" s="2">
        <f>SUM(G99:G102)</f>
        <v>10170000</v>
      </c>
      <c r="H98" s="2">
        <f>SUM(H99:H102)</f>
        <v>10272000</v>
      </c>
    </row>
    <row r="99" spans="5:8" x14ac:dyDescent="0.25">
      <c r="E99" s="32" t="s">
        <v>112</v>
      </c>
      <c r="F99" s="4"/>
      <c r="G99" s="5"/>
      <c r="H99" s="6"/>
    </row>
    <row r="100" spans="5:8" x14ac:dyDescent="0.25">
      <c r="E100" s="3" t="s">
        <v>113</v>
      </c>
      <c r="F100" s="7">
        <v>3764000</v>
      </c>
      <c r="G100" s="8">
        <v>3802000</v>
      </c>
      <c r="H100" s="9">
        <v>3840000</v>
      </c>
    </row>
    <row r="101" spans="5:8" x14ac:dyDescent="0.25">
      <c r="E101" s="32" t="s">
        <v>114</v>
      </c>
      <c r="F101" s="7">
        <v>6305000</v>
      </c>
      <c r="G101" s="8">
        <v>6368000</v>
      </c>
      <c r="H101" s="9">
        <v>6432000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4948000</v>
      </c>
      <c r="G104" s="2">
        <f>SUM(G105:G111)</f>
        <v>98000</v>
      </c>
      <c r="H104" s="2">
        <f>SUM(H105:H111)</f>
        <v>248000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150000</v>
      </c>
      <c r="G106" s="8"/>
      <c r="H106" s="9">
        <v>150000</v>
      </c>
    </row>
    <row r="107" spans="5:8" x14ac:dyDescent="0.25">
      <c r="E107" s="32" t="s">
        <v>90</v>
      </c>
      <c r="F107" s="7">
        <v>98000</v>
      </c>
      <c r="G107" s="8">
        <v>98000</v>
      </c>
      <c r="H107" s="9">
        <v>98000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4700000</v>
      </c>
      <c r="G110" s="8"/>
      <c r="H110" s="9"/>
    </row>
    <row r="111" spans="5:8" x14ac:dyDescent="0.25">
      <c r="E111" s="3" t="s">
        <v>119</v>
      </c>
      <c r="F111" s="10"/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60746000</v>
      </c>
      <c r="G130" s="15">
        <f>SUM(G46)</f>
        <v>40140000</v>
      </c>
      <c r="H130" s="15">
        <f>SUM(H46)</f>
        <v>11066000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61"/>
  <sheetViews>
    <sheetView showGridLines="0" topLeftCell="A81" zoomScale="60" zoomScaleNormal="60" workbookViewId="0">
      <selection activeCell="E70" sqref="E70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7" t="s">
        <v>50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79368000</v>
      </c>
      <c r="G5" s="2">
        <v>83100000</v>
      </c>
      <c r="H5" s="2">
        <v>85108000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32881000</v>
      </c>
      <c r="G7" s="22">
        <f>SUM(G8:G20)</f>
        <v>53512000</v>
      </c>
      <c r="H7" s="22">
        <f>SUM(H8:H20)</f>
        <v>51531000</v>
      </c>
    </row>
    <row r="8" spans="5:8" ht="13" x14ac:dyDescent="0.3">
      <c r="E8" s="23" t="s">
        <v>11</v>
      </c>
      <c r="F8" s="8">
        <v>18441000</v>
      </c>
      <c r="G8" s="8">
        <v>20033000</v>
      </c>
      <c r="H8" s="8">
        <v>20539000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2440000</v>
      </c>
      <c r="G11" s="8">
        <v>5173000</v>
      </c>
      <c r="H11" s="8">
        <v>5407000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12000000</v>
      </c>
      <c r="G17" s="8">
        <v>28306000</v>
      </c>
      <c r="H17" s="8">
        <v>25585000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3552000</v>
      </c>
      <c r="G21" s="2">
        <f>SUM(G22:G30)</f>
        <v>2200000</v>
      </c>
      <c r="H21" s="2">
        <f>SUM(H22:H30)</f>
        <v>2300000</v>
      </c>
    </row>
    <row r="22" spans="5:8" ht="13" x14ac:dyDescent="0.3">
      <c r="E22" s="23" t="s">
        <v>25</v>
      </c>
      <c r="F22" s="24">
        <v>2100000</v>
      </c>
      <c r="G22" s="24">
        <v>2200000</v>
      </c>
      <c r="H22" s="24">
        <v>2300000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1452000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115801000</v>
      </c>
      <c r="G31" s="15">
        <f>+G5+G6+G7+G21</f>
        <v>138812000</v>
      </c>
      <c r="H31" s="15">
        <f>+H5+H6+H7+H21</f>
        <v>138939000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22689000</v>
      </c>
      <c r="G33" s="2">
        <f>SUM(G34:G40)</f>
        <v>17502000</v>
      </c>
      <c r="H33" s="2">
        <f>SUM(H34:H40)</f>
        <v>24211000</v>
      </c>
    </row>
    <row r="34" spans="5:8" ht="13" x14ac:dyDescent="0.3">
      <c r="E34" s="23" t="s">
        <v>19</v>
      </c>
      <c r="F34" s="8"/>
      <c r="G34" s="8">
        <v>16843000</v>
      </c>
      <c r="H34" s="8">
        <v>17599000</v>
      </c>
    </row>
    <row r="35" spans="5:8" ht="13" x14ac:dyDescent="0.3">
      <c r="E35" s="23" t="s">
        <v>37</v>
      </c>
      <c r="F35" s="8">
        <v>8689000</v>
      </c>
      <c r="G35" s="8">
        <v>659000</v>
      </c>
      <c r="H35" s="8">
        <v>6612000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>
        <v>14000000</v>
      </c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22689000</v>
      </c>
      <c r="G43" s="28">
        <f>+G33+G41</f>
        <v>17502000</v>
      </c>
      <c r="H43" s="28">
        <f>+H33+H41</f>
        <v>24211000</v>
      </c>
    </row>
    <row r="44" spans="5:8" ht="14" x14ac:dyDescent="0.3">
      <c r="E44" s="29" t="s">
        <v>42</v>
      </c>
      <c r="F44" s="30">
        <f>+F31+F43</f>
        <v>138490000</v>
      </c>
      <c r="G44" s="30">
        <f>+G31+G43</f>
        <v>156314000</v>
      </c>
      <c r="H44" s="30">
        <f>+H31+H43</f>
        <v>163150000</v>
      </c>
    </row>
    <row r="45" spans="5:8" ht="13" x14ac:dyDescent="0.25">
      <c r="E45" s="1" t="s">
        <v>73</v>
      </c>
      <c r="F45" s="2"/>
      <c r="G45" s="2"/>
      <c r="H45" s="2"/>
    </row>
    <row r="46" spans="5:8" ht="13" x14ac:dyDescent="0.25">
      <c r="E46" s="1" t="s">
        <v>74</v>
      </c>
      <c r="F46" s="22">
        <f>SUM(F48+F54+F61+F67+F73+F79+F85+F92+F98+F104+F113+F119+F125)</f>
        <v>67842000</v>
      </c>
      <c r="G46" s="22">
        <f t="shared" ref="G46:H46" si="0">SUM(G48+G54+G61+G67+G73+G79+G85+G92+G98+G104+G113+G119+G125)</f>
        <v>105421000</v>
      </c>
      <c r="H46" s="22">
        <f t="shared" si="0"/>
        <v>51181000</v>
      </c>
    </row>
    <row r="47" spans="5:8" ht="13" x14ac:dyDescent="0.25">
      <c r="E47" s="31" t="s">
        <v>75</v>
      </c>
      <c r="F47" s="2"/>
      <c r="G47" s="2"/>
      <c r="H47" s="2"/>
    </row>
    <row r="48" spans="5:8" ht="13" x14ac:dyDescent="0.25">
      <c r="E48" s="1" t="s">
        <v>95</v>
      </c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x14ac:dyDescent="0.25">
      <c r="E49" s="3" t="s">
        <v>77</v>
      </c>
      <c r="F49" s="4"/>
      <c r="G49" s="5"/>
      <c r="H49" s="6"/>
    </row>
    <row r="50" spans="5:8" x14ac:dyDescent="0.25">
      <c r="E50" s="3"/>
      <c r="F50" s="7"/>
      <c r="G50" s="8"/>
      <c r="H50" s="9"/>
    </row>
    <row r="51" spans="5:8" x14ac:dyDescent="0.25">
      <c r="E51" s="3"/>
      <c r="F51" s="7"/>
      <c r="G51" s="8"/>
      <c r="H51" s="9"/>
    </row>
    <row r="52" spans="5:8" x14ac:dyDescent="0.25">
      <c r="E52" s="3"/>
      <c r="F52" s="10"/>
      <c r="G52" s="11"/>
      <c r="H52" s="12"/>
    </row>
    <row r="53" spans="5:8" x14ac:dyDescent="0.25">
      <c r="F53" s="13"/>
      <c r="G53" s="13"/>
      <c r="H53" s="13"/>
    </row>
    <row r="54" spans="5:8" ht="13" x14ac:dyDescent="0.25">
      <c r="E54" s="1" t="s">
        <v>78</v>
      </c>
      <c r="F54" s="2">
        <f>SUM(F55:F59)</f>
        <v>0</v>
      </c>
      <c r="G54" s="2">
        <f>SUM(G55:G59)</f>
        <v>0</v>
      </c>
      <c r="H54" s="2">
        <f>SUM(H55:H59)</f>
        <v>0</v>
      </c>
    </row>
    <row r="55" spans="5:8" x14ac:dyDescent="0.25">
      <c r="E55" s="3" t="s">
        <v>79</v>
      </c>
      <c r="F55" s="4"/>
      <c r="G55" s="5"/>
      <c r="H55" s="6"/>
    </row>
    <row r="56" spans="5:8" ht="25" x14ac:dyDescent="0.25">
      <c r="E56" s="32" t="s">
        <v>91</v>
      </c>
      <c r="F56" s="7"/>
      <c r="G56" s="8"/>
      <c r="H56" s="9"/>
    </row>
    <row r="57" spans="5:8" x14ac:dyDescent="0.25">
      <c r="E57" s="32" t="s">
        <v>92</v>
      </c>
      <c r="F57" s="7"/>
      <c r="G57" s="8"/>
      <c r="H57" s="9"/>
    </row>
    <row r="58" spans="5:8" ht="25" x14ac:dyDescent="0.25">
      <c r="E58" s="32" t="s">
        <v>93</v>
      </c>
      <c r="F58" s="7"/>
      <c r="G58" s="8"/>
      <c r="H58" s="9"/>
    </row>
    <row r="59" spans="5:8" x14ac:dyDescent="0.25">
      <c r="E59" s="32" t="s">
        <v>94</v>
      </c>
      <c r="F59" s="10"/>
      <c r="G59" s="11"/>
      <c r="H59" s="12"/>
    </row>
    <row r="60" spans="5:8" x14ac:dyDescent="0.25">
      <c r="F60" s="13"/>
      <c r="G60" s="13"/>
      <c r="H60" s="13"/>
    </row>
    <row r="61" spans="5:8" ht="13" x14ac:dyDescent="0.25">
      <c r="E61" s="1" t="s">
        <v>96</v>
      </c>
      <c r="F61" s="2">
        <f>SUM(F62:F65)</f>
        <v>0</v>
      </c>
      <c r="G61" s="2">
        <f>SUM(G62:G65)</f>
        <v>0</v>
      </c>
      <c r="H61" s="2">
        <f>SUM(H62:H65)</f>
        <v>0</v>
      </c>
    </row>
    <row r="62" spans="5:8" x14ac:dyDescent="0.25">
      <c r="E62" s="3" t="s">
        <v>97</v>
      </c>
      <c r="F62" s="4"/>
      <c r="G62" s="5"/>
      <c r="H62" s="6"/>
    </row>
    <row r="63" spans="5:8" x14ac:dyDescent="0.25">
      <c r="E63" s="3"/>
      <c r="F63" s="7"/>
      <c r="G63" s="8"/>
      <c r="H63" s="9"/>
    </row>
    <row r="64" spans="5:8" x14ac:dyDescent="0.25">
      <c r="E64" s="3"/>
      <c r="F64" s="7"/>
      <c r="G64" s="8"/>
      <c r="H64" s="9"/>
    </row>
    <row r="65" spans="5:8" x14ac:dyDescent="0.25">
      <c r="E65" s="3"/>
      <c r="F65" s="10"/>
      <c r="G65" s="11"/>
      <c r="H65" s="12"/>
    </row>
    <row r="66" spans="5:8" x14ac:dyDescent="0.25">
      <c r="E66" s="3"/>
      <c r="F66" s="8"/>
      <c r="G66" s="8"/>
      <c r="H66" s="8"/>
    </row>
    <row r="67" spans="5:8" ht="13" x14ac:dyDescent="0.25">
      <c r="E67" s="1" t="s">
        <v>98</v>
      </c>
      <c r="F67" s="2">
        <f>SUM(F68:F71)</f>
        <v>0</v>
      </c>
      <c r="G67" s="2">
        <f>SUM(G68:G71)</f>
        <v>0</v>
      </c>
      <c r="H67" s="2">
        <f>SUM(H68:H71)</f>
        <v>0</v>
      </c>
    </row>
    <row r="68" spans="5:8" x14ac:dyDescent="0.25">
      <c r="E68" s="3" t="s">
        <v>80</v>
      </c>
      <c r="F68" s="4"/>
      <c r="G68" s="5"/>
      <c r="H68" s="6"/>
    </row>
    <row r="69" spans="5:8" x14ac:dyDescent="0.25">
      <c r="E69" s="3" t="s">
        <v>81</v>
      </c>
      <c r="F69" s="7"/>
      <c r="G69" s="8"/>
      <c r="H69" s="9"/>
    </row>
    <row r="70" spans="5:8" x14ac:dyDescent="0.25">
      <c r="E70" s="3" t="s">
        <v>99</v>
      </c>
      <c r="F70" s="7"/>
      <c r="G70" s="8"/>
      <c r="H70" s="9"/>
    </row>
    <row r="71" spans="5:8" x14ac:dyDescent="0.25">
      <c r="E71" s="3"/>
      <c r="F71" s="10"/>
      <c r="G71" s="11"/>
      <c r="H71" s="12"/>
    </row>
    <row r="72" spans="5:8" x14ac:dyDescent="0.25">
      <c r="F72" s="13"/>
      <c r="G72" s="13"/>
      <c r="H72" s="13"/>
    </row>
    <row r="73" spans="5:8" ht="13" x14ac:dyDescent="0.25">
      <c r="E73" s="1" t="s">
        <v>100</v>
      </c>
      <c r="F73" s="2">
        <f>SUM(F74:F77)</f>
        <v>0</v>
      </c>
      <c r="G73" s="2">
        <f>SUM(G74:G77)</f>
        <v>0</v>
      </c>
      <c r="H73" s="2">
        <f>SUM(H74:H77)</f>
        <v>0</v>
      </c>
    </row>
    <row r="74" spans="5:8" x14ac:dyDescent="0.25">
      <c r="E74" s="3" t="s">
        <v>101</v>
      </c>
      <c r="F74" s="4"/>
      <c r="G74" s="5"/>
      <c r="H74" s="6"/>
    </row>
    <row r="75" spans="5:8" x14ac:dyDescent="0.25">
      <c r="E75" s="32" t="s">
        <v>102</v>
      </c>
      <c r="F75" s="7"/>
      <c r="G75" s="8"/>
      <c r="H75" s="9"/>
    </row>
    <row r="76" spans="5:8" x14ac:dyDescent="0.25">
      <c r="E76" s="3" t="s">
        <v>103</v>
      </c>
      <c r="F76" s="7"/>
      <c r="G76" s="8"/>
      <c r="H76" s="9"/>
    </row>
    <row r="77" spans="5:8" x14ac:dyDescent="0.25">
      <c r="E77" s="3" t="s">
        <v>104</v>
      </c>
      <c r="F77" s="10"/>
      <c r="G77" s="11"/>
      <c r="H77" s="12"/>
    </row>
    <row r="78" spans="5:8" x14ac:dyDescent="0.25">
      <c r="F78" s="13"/>
      <c r="G78" s="13"/>
      <c r="H78" s="13"/>
    </row>
    <row r="79" spans="5:8" ht="13" x14ac:dyDescent="0.25">
      <c r="E79" s="1" t="s">
        <v>105</v>
      </c>
      <c r="F79" s="2">
        <f>SUM(F80:F83)</f>
        <v>0</v>
      </c>
      <c r="G79" s="2">
        <f>SUM(G80:G83)</f>
        <v>0</v>
      </c>
      <c r="H79" s="2">
        <f>SUM(H80:H83)</f>
        <v>0</v>
      </c>
    </row>
    <row r="80" spans="5:8" x14ac:dyDescent="0.25">
      <c r="E80" s="3" t="s">
        <v>82</v>
      </c>
      <c r="F80" s="4"/>
      <c r="G80" s="5"/>
      <c r="H80" s="6"/>
    </row>
    <row r="81" spans="5:8" x14ac:dyDescent="0.25">
      <c r="E81" s="3"/>
      <c r="F81" s="7"/>
      <c r="G81" s="8"/>
      <c r="H81" s="9"/>
    </row>
    <row r="82" spans="5:8" x14ac:dyDescent="0.25">
      <c r="E82" s="3"/>
      <c r="F82" s="7"/>
      <c r="G82" s="8"/>
      <c r="H82" s="9"/>
    </row>
    <row r="83" spans="5:8" x14ac:dyDescent="0.25">
      <c r="E83" s="3"/>
      <c r="F83" s="10"/>
      <c r="G83" s="11"/>
      <c r="H83" s="12"/>
    </row>
    <row r="84" spans="5:8" x14ac:dyDescent="0.25">
      <c r="F84" s="13"/>
      <c r="G84" s="13"/>
      <c r="H84" s="13"/>
    </row>
    <row r="85" spans="5:8" ht="13" x14ac:dyDescent="0.25">
      <c r="E85" s="1" t="s">
        <v>106</v>
      </c>
      <c r="F85" s="2">
        <f>SUM(F86:F90)</f>
        <v>54666000</v>
      </c>
      <c r="G85" s="2">
        <f>SUM(G86:G90)</f>
        <v>97840000</v>
      </c>
      <c r="H85" s="2">
        <f>SUM(H86:H90)</f>
        <v>43724000</v>
      </c>
    </row>
    <row r="86" spans="5:8" ht="25" x14ac:dyDescent="0.25">
      <c r="E86" s="32" t="s">
        <v>83</v>
      </c>
      <c r="F86" s="4">
        <v>175000</v>
      </c>
      <c r="G86" s="5">
        <v>8640000</v>
      </c>
      <c r="H86" s="6">
        <v>124000</v>
      </c>
    </row>
    <row r="87" spans="5:8" x14ac:dyDescent="0.25">
      <c r="E87" s="32" t="s">
        <v>107</v>
      </c>
      <c r="F87" s="7">
        <v>1446000</v>
      </c>
      <c r="G87" s="8"/>
      <c r="H87" s="9"/>
    </row>
    <row r="88" spans="5:8" x14ac:dyDescent="0.25">
      <c r="E88" s="3" t="s">
        <v>108</v>
      </c>
      <c r="F88" s="7">
        <v>786000</v>
      </c>
      <c r="G88" s="8">
        <v>600000</v>
      </c>
      <c r="H88" s="9">
        <v>600000</v>
      </c>
    </row>
    <row r="89" spans="5:8" x14ac:dyDescent="0.25">
      <c r="E89" s="3" t="s">
        <v>84</v>
      </c>
      <c r="F89" s="7">
        <v>52259000</v>
      </c>
      <c r="G89" s="8">
        <v>88600000</v>
      </c>
      <c r="H89" s="9">
        <v>43000000</v>
      </c>
    </row>
    <row r="90" spans="5:8" x14ac:dyDescent="0.25">
      <c r="E90" s="3" t="s">
        <v>109</v>
      </c>
      <c r="F90" s="10"/>
      <c r="G90" s="11"/>
      <c r="H90" s="12"/>
    </row>
    <row r="91" spans="5:8" x14ac:dyDescent="0.25">
      <c r="F91" s="13"/>
      <c r="G91" s="13"/>
      <c r="H91" s="13"/>
    </row>
    <row r="92" spans="5:8" ht="13" x14ac:dyDescent="0.25">
      <c r="E92" s="1" t="s">
        <v>85</v>
      </c>
      <c r="F92" s="2">
        <f>SUM(F93:F96)</f>
        <v>0</v>
      </c>
      <c r="G92" s="2">
        <f>SUM(G93:G96)</f>
        <v>0</v>
      </c>
      <c r="H92" s="2">
        <f>SUM(H93:H96)</f>
        <v>0</v>
      </c>
    </row>
    <row r="93" spans="5:8" ht="25" x14ac:dyDescent="0.25">
      <c r="E93" s="32" t="s">
        <v>110</v>
      </c>
      <c r="F93" s="4"/>
      <c r="G93" s="5"/>
      <c r="H93" s="6"/>
    </row>
    <row r="94" spans="5:8" x14ac:dyDescent="0.25">
      <c r="E94" s="32" t="s">
        <v>111</v>
      </c>
      <c r="F94" s="7"/>
      <c r="G94" s="8"/>
      <c r="H94" s="9"/>
    </row>
    <row r="95" spans="5:8" x14ac:dyDescent="0.25">
      <c r="E95" s="3"/>
      <c r="F95" s="7"/>
      <c r="G95" s="8"/>
      <c r="H95" s="9"/>
    </row>
    <row r="96" spans="5:8" x14ac:dyDescent="0.25">
      <c r="E96" s="3"/>
      <c r="F96" s="10"/>
      <c r="G96" s="11"/>
      <c r="H96" s="12"/>
    </row>
    <row r="97" spans="5:8" x14ac:dyDescent="0.25">
      <c r="F97" s="13"/>
      <c r="G97" s="13"/>
      <c r="H97" s="13"/>
    </row>
    <row r="98" spans="5:8" ht="13" x14ac:dyDescent="0.25">
      <c r="E98" s="1" t="s">
        <v>86</v>
      </c>
      <c r="F98" s="2">
        <f>SUM(F99:F102)</f>
        <v>7873000</v>
      </c>
      <c r="G98" s="2">
        <f>SUM(G99:G102)</f>
        <v>7228000</v>
      </c>
      <c r="H98" s="2">
        <f>SUM(H99:H102)</f>
        <v>7300000</v>
      </c>
    </row>
    <row r="99" spans="5:8" x14ac:dyDescent="0.25">
      <c r="E99" s="32" t="s">
        <v>112</v>
      </c>
      <c r="F99" s="4">
        <v>717000</v>
      </c>
      <c r="G99" s="5"/>
      <c r="H99" s="6"/>
    </row>
    <row r="100" spans="5:8" x14ac:dyDescent="0.25">
      <c r="E100" s="3" t="s">
        <v>113</v>
      </c>
      <c r="F100" s="7"/>
      <c r="G100" s="8"/>
      <c r="H100" s="9"/>
    </row>
    <row r="101" spans="5:8" x14ac:dyDescent="0.25">
      <c r="E101" s="32" t="s">
        <v>114</v>
      </c>
      <c r="F101" s="7">
        <v>7156000</v>
      </c>
      <c r="G101" s="8">
        <v>7228000</v>
      </c>
      <c r="H101" s="9">
        <v>7300000</v>
      </c>
    </row>
    <row r="102" spans="5:8" x14ac:dyDescent="0.25">
      <c r="E102" s="3" t="s">
        <v>87</v>
      </c>
      <c r="F102" s="10"/>
      <c r="G102" s="11"/>
      <c r="H102" s="12"/>
    </row>
    <row r="103" spans="5:8" x14ac:dyDescent="0.25">
      <c r="F103" s="13"/>
      <c r="G103" s="13"/>
      <c r="H103" s="13"/>
    </row>
    <row r="104" spans="5:8" ht="13" x14ac:dyDescent="0.25">
      <c r="E104" s="1" t="s">
        <v>115</v>
      </c>
      <c r="F104" s="2">
        <f>SUM(F105:F111)</f>
        <v>5303000</v>
      </c>
      <c r="G104" s="2">
        <f>SUM(G105:G111)</f>
        <v>353000</v>
      </c>
      <c r="H104" s="2">
        <f>SUM(H105:H111)</f>
        <v>157000</v>
      </c>
    </row>
    <row r="105" spans="5:8" x14ac:dyDescent="0.25">
      <c r="E105" s="32" t="s">
        <v>117</v>
      </c>
      <c r="F105" s="4"/>
      <c r="G105" s="5"/>
      <c r="H105" s="6"/>
    </row>
    <row r="106" spans="5:8" x14ac:dyDescent="0.25">
      <c r="E106" s="32" t="s">
        <v>89</v>
      </c>
      <c r="F106" s="7">
        <v>196000</v>
      </c>
      <c r="G106" s="8">
        <v>196000</v>
      </c>
      <c r="H106" s="9"/>
    </row>
    <row r="107" spans="5:8" x14ac:dyDescent="0.25">
      <c r="E107" s="32" t="s">
        <v>90</v>
      </c>
      <c r="F107" s="7">
        <v>157000</v>
      </c>
      <c r="G107" s="8">
        <v>157000</v>
      </c>
      <c r="H107" s="9">
        <v>157000</v>
      </c>
    </row>
    <row r="108" spans="5:8" x14ac:dyDescent="0.25">
      <c r="E108" s="3" t="s">
        <v>118</v>
      </c>
      <c r="F108" s="7"/>
      <c r="G108" s="8"/>
      <c r="H108" s="9"/>
    </row>
    <row r="109" spans="5:8" x14ac:dyDescent="0.25">
      <c r="E109" s="3" t="s">
        <v>116</v>
      </c>
      <c r="F109" s="7"/>
      <c r="G109" s="8"/>
      <c r="H109" s="9"/>
    </row>
    <row r="110" spans="5:8" x14ac:dyDescent="0.25">
      <c r="E110" s="3" t="s">
        <v>88</v>
      </c>
      <c r="F110" s="7">
        <v>3750000</v>
      </c>
      <c r="G110" s="8"/>
      <c r="H110" s="9"/>
    </row>
    <row r="111" spans="5:8" x14ac:dyDescent="0.25">
      <c r="E111" s="3" t="s">
        <v>119</v>
      </c>
      <c r="F111" s="10">
        <v>1200000</v>
      </c>
      <c r="G111" s="11"/>
      <c r="H111" s="12"/>
    </row>
    <row r="112" spans="5:8" x14ac:dyDescent="0.25">
      <c r="F112" s="13"/>
      <c r="G112" s="13"/>
      <c r="H112" s="13"/>
    </row>
    <row r="113" spans="5:8" ht="13" hidden="1" x14ac:dyDescent="0.25">
      <c r="E113" s="1"/>
      <c r="F113" s="2">
        <f>SUM(F114:F117)</f>
        <v>0</v>
      </c>
      <c r="G113" s="2">
        <f>SUM(G114:G117)</f>
        <v>0</v>
      </c>
      <c r="H113" s="2">
        <f>SUM(H114:H117)</f>
        <v>0</v>
      </c>
    </row>
    <row r="114" spans="5:8" hidden="1" x14ac:dyDescent="0.25">
      <c r="E114" s="3"/>
      <c r="F114" s="4"/>
      <c r="G114" s="5"/>
      <c r="H114" s="6"/>
    </row>
    <row r="115" spans="5:8" hidden="1" x14ac:dyDescent="0.25">
      <c r="E115" s="3"/>
      <c r="F115" s="7"/>
      <c r="G115" s="8"/>
      <c r="H115" s="9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10"/>
      <c r="G117" s="11"/>
      <c r="H117" s="12"/>
    </row>
    <row r="118" spans="5:8" hidden="1" x14ac:dyDescent="0.25">
      <c r="F118" s="13"/>
      <c r="G118" s="13"/>
      <c r="H118" s="13"/>
    </row>
    <row r="119" spans="5:8" ht="13" hidden="1" x14ac:dyDescent="0.25">
      <c r="E119" s="1"/>
      <c r="F119" s="2">
        <f>SUM(F120:F123)</f>
        <v>0</v>
      </c>
      <c r="G119" s="2">
        <f>SUM(G120:G123)</f>
        <v>0</v>
      </c>
      <c r="H119" s="2">
        <f>SUM(H120:H123)</f>
        <v>0</v>
      </c>
    </row>
    <row r="120" spans="5:8" hidden="1" x14ac:dyDescent="0.25">
      <c r="E120" s="3"/>
      <c r="F120" s="4"/>
      <c r="G120" s="5"/>
      <c r="H120" s="6"/>
    </row>
    <row r="121" spans="5:8" hidden="1" x14ac:dyDescent="0.25">
      <c r="E121" s="3"/>
      <c r="F121" s="7"/>
      <c r="G121" s="8"/>
      <c r="H121" s="9"/>
    </row>
    <row r="122" spans="5:8" hidden="1" x14ac:dyDescent="0.25">
      <c r="E122" s="3"/>
      <c r="F122" s="7"/>
      <c r="G122" s="8"/>
      <c r="H122" s="9"/>
    </row>
    <row r="123" spans="5:8" hidden="1" x14ac:dyDescent="0.25">
      <c r="E123" s="3"/>
      <c r="F123" s="10"/>
      <c r="G123" s="11"/>
      <c r="H123" s="12"/>
    </row>
    <row r="124" spans="5:8" hidden="1" x14ac:dyDescent="0.25">
      <c r="F124" s="13"/>
      <c r="G124" s="13"/>
      <c r="H124" s="13"/>
    </row>
    <row r="125" spans="5:8" ht="13" hidden="1" x14ac:dyDescent="0.25">
      <c r="E125" s="1"/>
      <c r="F125" s="2">
        <f>SUM(F126:F129)</f>
        <v>0</v>
      </c>
      <c r="G125" s="2">
        <f>SUM(G126:G129)</f>
        <v>0</v>
      </c>
      <c r="H125" s="2">
        <f>SUM(H126:H129)</f>
        <v>0</v>
      </c>
    </row>
    <row r="126" spans="5:8" hidden="1" x14ac:dyDescent="0.25">
      <c r="E126" s="3"/>
      <c r="F126" s="4"/>
      <c r="G126" s="5"/>
      <c r="H126" s="6"/>
    </row>
    <row r="127" spans="5:8" hidden="1" x14ac:dyDescent="0.25">
      <c r="E127" s="3"/>
      <c r="F127" s="7"/>
      <c r="G127" s="8"/>
      <c r="H127" s="9"/>
    </row>
    <row r="128" spans="5:8" hidden="1" x14ac:dyDescent="0.25">
      <c r="E128" s="3"/>
      <c r="F128" s="7"/>
      <c r="G128" s="8"/>
      <c r="H128" s="9"/>
    </row>
    <row r="129" spans="5:8" hidden="1" x14ac:dyDescent="0.25">
      <c r="E129" s="3"/>
      <c r="F129" s="10"/>
      <c r="G129" s="11"/>
      <c r="H129" s="12"/>
    </row>
    <row r="130" spans="5:8" ht="13" x14ac:dyDescent="0.25">
      <c r="E130" s="14" t="s">
        <v>76</v>
      </c>
      <c r="F130" s="15">
        <f>SUM(F46)</f>
        <v>67842000</v>
      </c>
      <c r="G130" s="15">
        <f>SUM(G46)</f>
        <v>105421000</v>
      </c>
      <c r="H130" s="15">
        <f>SUM(H46)</f>
        <v>51181000</v>
      </c>
    </row>
    <row r="131" spans="5:8" x14ac:dyDescent="0.25">
      <c r="F131" s="16"/>
      <c r="G131" s="16"/>
      <c r="H131" s="16"/>
    </row>
    <row r="132" spans="5:8" x14ac:dyDescent="0.25">
      <c r="F132" s="16"/>
      <c r="G132" s="16"/>
      <c r="H132" s="16"/>
    </row>
    <row r="133" spans="5:8" x14ac:dyDescent="0.25">
      <c r="F133" s="16"/>
      <c r="G133" s="16"/>
      <c r="H133" s="16"/>
    </row>
    <row r="134" spans="5:8" x14ac:dyDescent="0.25">
      <c r="F134" s="16"/>
      <c r="G134" s="16"/>
      <c r="H134" s="16"/>
    </row>
    <row r="135" spans="5:8" x14ac:dyDescent="0.25">
      <c r="F135" s="16"/>
      <c r="G135" s="16"/>
      <c r="H135" s="16"/>
    </row>
    <row r="136" spans="5:8" x14ac:dyDescent="0.25">
      <c r="F136" s="16"/>
      <c r="G136" s="16"/>
      <c r="H136" s="16"/>
    </row>
    <row r="137" spans="5:8" x14ac:dyDescent="0.25">
      <c r="F137" s="16"/>
      <c r="G137" s="16"/>
      <c r="H137" s="16"/>
    </row>
    <row r="138" spans="5:8" x14ac:dyDescent="0.25">
      <c r="F138" s="16"/>
      <c r="G138" s="16"/>
      <c r="H138" s="16"/>
    </row>
    <row r="139" spans="5:8" x14ac:dyDescent="0.25">
      <c r="F139" s="16"/>
      <c r="G139" s="16"/>
      <c r="H139" s="16"/>
    </row>
    <row r="140" spans="5:8" x14ac:dyDescent="0.25">
      <c r="F140" s="16"/>
      <c r="G140" s="16"/>
      <c r="H140" s="16"/>
    </row>
    <row r="141" spans="5:8" x14ac:dyDescent="0.25">
      <c r="F141" s="16"/>
      <c r="G141" s="16"/>
      <c r="H141" s="16"/>
    </row>
    <row r="142" spans="5:8" x14ac:dyDescent="0.25">
      <c r="F142" s="16"/>
      <c r="G142" s="16"/>
      <c r="H142" s="16"/>
    </row>
    <row r="143" spans="5:8" x14ac:dyDescent="0.25">
      <c r="F143" s="16"/>
      <c r="G143" s="16"/>
      <c r="H143" s="16"/>
    </row>
    <row r="144" spans="5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  <row r="251" spans="6:8" x14ac:dyDescent="0.25">
      <c r="F251" s="16"/>
      <c r="G251" s="16"/>
      <c r="H251" s="16"/>
    </row>
    <row r="252" spans="6:8" x14ac:dyDescent="0.25">
      <c r="F252" s="16"/>
      <c r="G252" s="16"/>
      <c r="H252" s="16"/>
    </row>
    <row r="253" spans="6:8" x14ac:dyDescent="0.25">
      <c r="F253" s="16"/>
      <c r="G253" s="16"/>
      <c r="H253" s="16"/>
    </row>
    <row r="254" spans="6:8" x14ac:dyDescent="0.25">
      <c r="F254" s="16"/>
      <c r="G254" s="16"/>
      <c r="H254" s="16"/>
    </row>
    <row r="255" spans="6:8" x14ac:dyDescent="0.25">
      <c r="F255" s="16"/>
      <c r="G255" s="16"/>
      <c r="H255" s="16"/>
    </row>
    <row r="256" spans="6:8" x14ac:dyDescent="0.25">
      <c r="F256" s="16"/>
      <c r="G256" s="16"/>
      <c r="H256" s="16"/>
    </row>
    <row r="257" spans="6:8" x14ac:dyDescent="0.25">
      <c r="F257" s="16"/>
      <c r="G257" s="16"/>
      <c r="H257" s="16"/>
    </row>
    <row r="258" spans="6:8" x14ac:dyDescent="0.25">
      <c r="F258" s="16"/>
      <c r="G258" s="16"/>
      <c r="H258" s="16"/>
    </row>
    <row r="259" spans="6:8" x14ac:dyDescent="0.25">
      <c r="F259" s="16"/>
      <c r="G259" s="16"/>
      <c r="H259" s="16"/>
    </row>
    <row r="260" spans="6:8" x14ac:dyDescent="0.25">
      <c r="F260" s="16"/>
      <c r="G260" s="16"/>
      <c r="H260" s="16"/>
    </row>
    <row r="261" spans="6:8" x14ac:dyDescent="0.25">
      <c r="F261" s="16"/>
      <c r="G261" s="16"/>
      <c r="H261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 Langa</dc:creator>
  <cp:lastModifiedBy>Pretty Langa</cp:lastModifiedBy>
  <dcterms:created xsi:type="dcterms:W3CDTF">2026-04-15T10:23:06Z</dcterms:created>
  <dcterms:modified xsi:type="dcterms:W3CDTF">2026-04-23T09:11:03Z</dcterms:modified>
</cp:coreProperties>
</file>